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aoed147190\Desktop\異動期事務マニュアル\"/>
    </mc:Choice>
  </mc:AlternateContent>
  <bookViews>
    <workbookView xWindow="0" yWindow="0" windowWidth="20490" windowHeight="7560" activeTab="1"/>
  </bookViews>
  <sheets>
    <sheet name="入力シート" sheetId="2" r:id="rId1"/>
    <sheet name="連絡票" sheetId="4" r:id="rId2"/>
  </sheets>
  <definedNames>
    <definedName name="_xlnm.Print_Area" localSheetId="1">連絡票!$B$2:$AB$58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V5" i="4" l="1"/>
  <c r="J15" i="4" l="1"/>
  <c r="H36" i="4"/>
  <c r="B36" i="4"/>
  <c r="AA30" i="4"/>
  <c r="Y30" i="4"/>
  <c r="W30" i="4"/>
  <c r="U30" i="4"/>
  <c r="S30" i="4"/>
  <c r="Q30" i="4"/>
  <c r="O30" i="4"/>
  <c r="M30" i="4"/>
  <c r="K30" i="4"/>
  <c r="I30" i="4"/>
  <c r="F30" i="4"/>
  <c r="Y26" i="4"/>
  <c r="P26" i="4"/>
  <c r="H26" i="4"/>
  <c r="W24" i="4"/>
  <c r="M24" i="4"/>
  <c r="E24" i="4"/>
  <c r="J21" i="4"/>
  <c r="T19" i="4"/>
  <c r="Q19" i="4"/>
  <c r="N19" i="4"/>
  <c r="K19" i="4"/>
  <c r="H19" i="4"/>
  <c r="E19" i="4"/>
  <c r="Z17" i="4"/>
  <c r="X17" i="4"/>
  <c r="V17" i="4"/>
  <c r="T17" i="4"/>
  <c r="R17" i="4"/>
  <c r="P17" i="4"/>
  <c r="N17" i="4"/>
  <c r="L17" i="4"/>
  <c r="J17" i="4"/>
  <c r="H17" i="4"/>
  <c r="E17" i="4"/>
  <c r="S15" i="4" l="1"/>
  <c r="E15" i="4"/>
  <c r="AA13" i="4"/>
  <c r="X13" i="4"/>
  <c r="U13" i="4"/>
  <c r="N13" i="4"/>
  <c r="H13" i="4"/>
  <c r="F13" i="4"/>
  <c r="D13" i="4"/>
  <c r="V10" i="4"/>
  <c r="V9" i="4"/>
  <c r="K9" i="4"/>
  <c r="E9" i="4"/>
  <c r="J8" i="4"/>
  <c r="J7" i="4"/>
  <c r="D7" i="4"/>
  <c r="G6" i="2" l="1"/>
  <c r="X7" i="4" s="1"/>
  <c r="T7" i="4" l="1"/>
  <c r="G10" i="2" l="1"/>
  <c r="G8" i="2"/>
  <c r="G9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V4" i="4"/>
</calcChain>
</file>

<file path=xl/comments1.xml><?xml version="1.0" encoding="utf-8"?>
<comments xmlns="http://schemas.openxmlformats.org/spreadsheetml/2006/main">
  <authors>
    <author>aoed147190</author>
  </authors>
  <commentList>
    <comment ref="B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○月○日と入力</t>
        </r>
      </text>
    </comment>
    <comment ref="B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○○小・中と入力
</t>
        </r>
      </text>
    </comment>
    <comment ref="G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自動計算されます。</t>
        </r>
      </text>
    </comment>
  </commentList>
</comments>
</file>

<file path=xl/sharedStrings.xml><?xml version="1.0" encoding="utf-8"?>
<sst xmlns="http://schemas.openxmlformats.org/spreadsheetml/2006/main" count="315" uniqueCount="177">
  <si>
    <t>給与・休暇等連絡票＜参考資料＞</t>
    <rPh sb="0" eb="2">
      <t>キュウヨ</t>
    </rPh>
    <rPh sb="3" eb="5">
      <t>キュウカ</t>
    </rPh>
    <rPh sb="5" eb="6">
      <t>トウ</t>
    </rPh>
    <rPh sb="6" eb="9">
      <t>レンラクヒョウ</t>
    </rPh>
    <rPh sb="10" eb="12">
      <t>サンコウ</t>
    </rPh>
    <rPh sb="12" eb="14">
      <t>シリョウ</t>
    </rPh>
    <phoneticPr fontId="1"/>
  </si>
  <si>
    <t>1．基本事項</t>
    <rPh sb="2" eb="4">
      <t>キホン</t>
    </rPh>
    <rPh sb="4" eb="6">
      <t>ジコウ</t>
    </rPh>
    <phoneticPr fontId="1"/>
  </si>
  <si>
    <t>職員番号</t>
    <rPh sb="0" eb="2">
      <t>ショクイン</t>
    </rPh>
    <rPh sb="2" eb="4">
      <t>バンゴウ</t>
    </rPh>
    <phoneticPr fontId="1"/>
  </si>
  <si>
    <t>現住所</t>
    <rPh sb="0" eb="3">
      <t>ゲンジュウショ</t>
    </rPh>
    <phoneticPr fontId="1"/>
  </si>
  <si>
    <t>生年月日</t>
    <rPh sb="0" eb="2">
      <t>セイネン</t>
    </rPh>
    <rPh sb="2" eb="4">
      <t>ガッピ</t>
    </rPh>
    <phoneticPr fontId="1"/>
  </si>
  <si>
    <t>連絡先</t>
    <rPh sb="0" eb="3">
      <t>レンラクサキ</t>
    </rPh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</si>
  <si>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</si>
  <si>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</si>
  <si>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</si>
  <si>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</si>
  <si>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連絡先（自宅）</t>
    <rPh sb="0" eb="3">
      <t>レンラクサキ</t>
    </rPh>
    <rPh sb="4" eb="6">
      <t>ジタク</t>
    </rPh>
    <phoneticPr fontId="1"/>
  </si>
  <si>
    <t>連絡先（携帯）</t>
    <rPh sb="0" eb="3">
      <t>レンラクサキ</t>
    </rPh>
    <rPh sb="4" eb="6">
      <t>ケイタイ</t>
    </rPh>
    <phoneticPr fontId="1"/>
  </si>
  <si>
    <t>No．</t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</si>
  <si>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</si>
  <si>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</si>
  <si>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2．給料等</t>
    <rPh sb="2" eb="4">
      <t>キュウリョウ</t>
    </rPh>
    <rPh sb="4" eb="5">
      <t>トウ</t>
    </rPh>
    <phoneticPr fontId="1"/>
  </si>
  <si>
    <t>給料</t>
    <rPh sb="0" eb="2">
      <t>キュウリョウ</t>
    </rPh>
    <phoneticPr fontId="1"/>
  </si>
  <si>
    <t>号</t>
    <rPh sb="0" eb="1">
      <t>ゴウ</t>
    </rPh>
    <phoneticPr fontId="1"/>
  </si>
  <si>
    <t>級</t>
    <rPh sb="0" eb="1">
      <t>キュウ</t>
    </rPh>
    <phoneticPr fontId="1"/>
  </si>
  <si>
    <t>標準報酬月額</t>
    <rPh sb="0" eb="2">
      <t>ヒョウジュン</t>
    </rPh>
    <rPh sb="2" eb="4">
      <t>ホウシュウ</t>
    </rPh>
    <rPh sb="4" eb="6">
      <t>ゲツガク</t>
    </rPh>
    <phoneticPr fontId="1"/>
  </si>
  <si>
    <t>円</t>
    <rPh sb="0" eb="1">
      <t>エン</t>
    </rPh>
    <phoneticPr fontId="1"/>
  </si>
  <si>
    <t>通勤方法</t>
    <rPh sb="0" eb="2">
      <t>ツウキン</t>
    </rPh>
    <rPh sb="2" eb="4">
      <t>ホウホウ</t>
    </rPh>
    <phoneticPr fontId="1"/>
  </si>
  <si>
    <t>住居手当</t>
    <rPh sb="0" eb="2">
      <t>ジュウキョ</t>
    </rPh>
    <rPh sb="2" eb="4">
      <t>テアテ</t>
    </rPh>
    <phoneticPr fontId="1"/>
  </si>
  <si>
    <t>手当額</t>
    <rPh sb="0" eb="2">
      <t>テアテ</t>
    </rPh>
    <rPh sb="2" eb="3">
      <t>ガク</t>
    </rPh>
    <phoneticPr fontId="1"/>
  </si>
  <si>
    <t>扶養手当</t>
    <rPh sb="0" eb="2">
      <t>フヨウ</t>
    </rPh>
    <rPh sb="2" eb="4">
      <t>テアテ</t>
    </rPh>
    <phoneticPr fontId="1"/>
  </si>
  <si>
    <t>寒冷地手当</t>
    <rPh sb="0" eb="3">
      <t>カンレイチ</t>
    </rPh>
    <rPh sb="3" eb="5">
      <t>テアテ</t>
    </rPh>
    <phoneticPr fontId="1"/>
  </si>
  <si>
    <t>児童手当</t>
    <rPh sb="0" eb="2">
      <t>ジドウ</t>
    </rPh>
    <rPh sb="2" eb="4">
      <t>テアテ</t>
    </rPh>
    <phoneticPr fontId="1"/>
  </si>
  <si>
    <t>・</t>
    <phoneticPr fontId="1"/>
  </si>
  <si>
    <t>・</t>
    <phoneticPr fontId="1"/>
  </si>
  <si>
    <t>・</t>
    <phoneticPr fontId="1"/>
  </si>
  <si>
    <t>3月分特殊勤務手当、時間外手当</t>
    <rPh sb="1" eb="3">
      <t>ガツブン</t>
    </rPh>
    <rPh sb="3" eb="5">
      <t>トクシュ</t>
    </rPh>
    <rPh sb="5" eb="7">
      <t>キンム</t>
    </rPh>
    <rPh sb="7" eb="9">
      <t>テアテ</t>
    </rPh>
    <rPh sb="10" eb="13">
      <t>ジカンガイ</t>
    </rPh>
    <rPh sb="13" eb="15">
      <t>テアテ</t>
    </rPh>
    <phoneticPr fontId="1"/>
  </si>
  <si>
    <t>主任手当</t>
    <rPh sb="0" eb="2">
      <t>シュニン</t>
    </rPh>
    <rPh sb="2" eb="4">
      <t>テアテ</t>
    </rPh>
    <phoneticPr fontId="1"/>
  </si>
  <si>
    <t>円</t>
    <rPh sb="0" eb="1">
      <t>エン</t>
    </rPh>
    <phoneticPr fontId="1"/>
  </si>
  <si>
    <t>部活動手当</t>
    <rPh sb="0" eb="3">
      <t>ブカツドウ</t>
    </rPh>
    <rPh sb="3" eb="5">
      <t>テアテ</t>
    </rPh>
    <phoneticPr fontId="1"/>
  </si>
  <si>
    <t>特別支援教育手当</t>
    <rPh sb="0" eb="2">
      <t>トクベツ</t>
    </rPh>
    <rPh sb="2" eb="4">
      <t>シエン</t>
    </rPh>
    <rPh sb="4" eb="6">
      <t>キョウイク</t>
    </rPh>
    <rPh sb="6" eb="8">
      <t>テアテ</t>
    </rPh>
    <phoneticPr fontId="1"/>
  </si>
  <si>
    <t>対外運動競技等引率手当</t>
    <rPh sb="0" eb="2">
      <t>タイガイ</t>
    </rPh>
    <rPh sb="2" eb="4">
      <t>ウンドウ</t>
    </rPh>
    <rPh sb="4" eb="6">
      <t>キョウギ</t>
    </rPh>
    <rPh sb="6" eb="7">
      <t>トウ</t>
    </rPh>
    <rPh sb="7" eb="9">
      <t>インソツ</t>
    </rPh>
    <rPh sb="9" eb="11">
      <t>テアテ</t>
    </rPh>
    <phoneticPr fontId="1"/>
  </si>
  <si>
    <t>その他</t>
    <rPh sb="2" eb="3">
      <t>タ</t>
    </rPh>
    <phoneticPr fontId="1"/>
  </si>
  <si>
    <t>他学年指導手当</t>
    <rPh sb="0" eb="3">
      <t>タガクネン</t>
    </rPh>
    <rPh sb="3" eb="5">
      <t>シドウ</t>
    </rPh>
    <rPh sb="5" eb="7">
      <t>テアテ</t>
    </rPh>
    <phoneticPr fontId="1"/>
  </si>
  <si>
    <t>3．共済組合</t>
    <rPh sb="2" eb="4">
      <t>キョウサイ</t>
    </rPh>
    <rPh sb="4" eb="6">
      <t>クミアイ</t>
    </rPh>
    <phoneticPr fontId="1"/>
  </si>
  <si>
    <t>被扶養者証</t>
    <rPh sb="0" eb="1">
      <t>ヒ</t>
    </rPh>
    <rPh sb="1" eb="4">
      <t>フヨウシャ</t>
    </rPh>
    <rPh sb="4" eb="5">
      <t>アカシ</t>
    </rPh>
    <phoneticPr fontId="1"/>
  </si>
  <si>
    <t>・</t>
    <phoneticPr fontId="1"/>
  </si>
  <si>
    <t>・</t>
    <phoneticPr fontId="1"/>
  </si>
  <si>
    <t>4．休暇等</t>
    <rPh sb="2" eb="4">
      <t>キュウカ</t>
    </rPh>
    <rPh sb="4" eb="5">
      <t>トウ</t>
    </rPh>
    <phoneticPr fontId="1"/>
  </si>
  <si>
    <t>期末勤勉手当支給にかかわる除算期間（前年12月2日～前年12月31日）</t>
    <rPh sb="0" eb="2">
      <t>キマツ</t>
    </rPh>
    <rPh sb="2" eb="4">
      <t>キンベン</t>
    </rPh>
    <rPh sb="4" eb="6">
      <t>テアテ</t>
    </rPh>
    <rPh sb="6" eb="8">
      <t>シキュウ</t>
    </rPh>
    <rPh sb="13" eb="15">
      <t>ジョサン</t>
    </rPh>
    <rPh sb="15" eb="17">
      <t>キカン</t>
    </rPh>
    <rPh sb="18" eb="20">
      <t>ゼンネン</t>
    </rPh>
    <rPh sb="22" eb="23">
      <t>ガツ</t>
    </rPh>
    <rPh sb="24" eb="25">
      <t>ヒ</t>
    </rPh>
    <rPh sb="26" eb="28">
      <t>ゼンネン</t>
    </rPh>
    <rPh sb="30" eb="31">
      <t>ガツ</t>
    </rPh>
    <rPh sb="33" eb="34">
      <t>ヒ</t>
    </rPh>
    <phoneticPr fontId="1"/>
  </si>
  <si>
    <t>休暇等名</t>
    <rPh sb="0" eb="2">
      <t>キュウカ</t>
    </rPh>
    <rPh sb="2" eb="3">
      <t>トウ</t>
    </rPh>
    <rPh sb="3" eb="4">
      <t>メイ</t>
    </rPh>
    <phoneticPr fontId="1"/>
  </si>
  <si>
    <t>時間外手当</t>
    <rPh sb="0" eb="3">
      <t>ジカンガイ</t>
    </rPh>
    <rPh sb="3" eb="5">
      <t>テアテ</t>
    </rPh>
    <phoneticPr fontId="1"/>
  </si>
  <si>
    <t>5．提出書類</t>
    <rPh sb="2" eb="4">
      <t>テイシュツ</t>
    </rPh>
    <rPh sb="4" eb="6">
      <t>ショルイ</t>
    </rPh>
    <phoneticPr fontId="1"/>
  </si>
  <si>
    <t>履歴カード</t>
    <rPh sb="0" eb="2">
      <t>リレキ</t>
    </rPh>
    <phoneticPr fontId="1"/>
  </si>
  <si>
    <t>年次休暇簿</t>
    <rPh sb="0" eb="2">
      <t>ネンジ</t>
    </rPh>
    <rPh sb="2" eb="4">
      <t>キュウカ</t>
    </rPh>
    <rPh sb="4" eb="5">
      <t>ボ</t>
    </rPh>
    <phoneticPr fontId="1"/>
  </si>
  <si>
    <t>病気休暇・特別休暇簿</t>
    <rPh sb="0" eb="2">
      <t>ビョウキ</t>
    </rPh>
    <rPh sb="2" eb="4">
      <t>キュウカ</t>
    </rPh>
    <rPh sb="5" eb="7">
      <t>トクベツ</t>
    </rPh>
    <rPh sb="7" eb="9">
      <t>キュウカ</t>
    </rPh>
    <rPh sb="9" eb="10">
      <t>ボ</t>
    </rPh>
    <phoneticPr fontId="1"/>
  </si>
  <si>
    <t>職員健康診断票</t>
    <rPh sb="0" eb="2">
      <t>ショクイン</t>
    </rPh>
    <rPh sb="2" eb="4">
      <t>ケンコウ</t>
    </rPh>
    <rPh sb="4" eb="6">
      <t>シンダン</t>
    </rPh>
    <rPh sb="6" eb="7">
      <t>ヒョウ</t>
    </rPh>
    <phoneticPr fontId="1"/>
  </si>
  <si>
    <t>氏名ゴム印</t>
    <rPh sb="0" eb="2">
      <t>シメイ</t>
    </rPh>
    <rPh sb="4" eb="5">
      <t>イン</t>
    </rPh>
    <phoneticPr fontId="1"/>
  </si>
  <si>
    <t>給与等の口座振込申出書（送付済）</t>
    <rPh sb="0" eb="2">
      <t>キュウヨ</t>
    </rPh>
    <rPh sb="2" eb="3">
      <t>トウ</t>
    </rPh>
    <rPh sb="4" eb="6">
      <t>コウザ</t>
    </rPh>
    <rPh sb="6" eb="8">
      <t>フリコミ</t>
    </rPh>
    <rPh sb="8" eb="11">
      <t>モウシデショ</t>
    </rPh>
    <rPh sb="12" eb="14">
      <t>ソウフ</t>
    </rPh>
    <rPh sb="14" eb="15">
      <t>ズ</t>
    </rPh>
    <phoneticPr fontId="1"/>
  </si>
  <si>
    <t>旅費口座振込依頼票</t>
    <rPh sb="0" eb="2">
      <t>リョヒ</t>
    </rPh>
    <rPh sb="2" eb="4">
      <t>コウザ</t>
    </rPh>
    <rPh sb="4" eb="6">
      <t>フリコミ</t>
    </rPh>
    <rPh sb="6" eb="8">
      <t>イライ</t>
    </rPh>
    <rPh sb="8" eb="9">
      <t>ヒョウ</t>
    </rPh>
    <phoneticPr fontId="1"/>
  </si>
  <si>
    <t>共済組合互助会給付金口座振込依頼書</t>
    <rPh sb="0" eb="2">
      <t>キョウサイ</t>
    </rPh>
    <rPh sb="2" eb="4">
      <t>クミアイ</t>
    </rPh>
    <rPh sb="4" eb="7">
      <t>ゴジョカイ</t>
    </rPh>
    <rPh sb="7" eb="9">
      <t>キュウフ</t>
    </rPh>
    <rPh sb="9" eb="10">
      <t>カネ</t>
    </rPh>
    <rPh sb="10" eb="12">
      <t>コウザ</t>
    </rPh>
    <rPh sb="12" eb="14">
      <t>フリコミ</t>
    </rPh>
    <rPh sb="14" eb="17">
      <t>イライショ</t>
    </rPh>
    <phoneticPr fontId="1"/>
  </si>
  <si>
    <t>住居手当関係書類</t>
    <rPh sb="0" eb="2">
      <t>ジュウキョ</t>
    </rPh>
    <rPh sb="2" eb="4">
      <t>テアテ</t>
    </rPh>
    <rPh sb="4" eb="6">
      <t>カンケイ</t>
    </rPh>
    <rPh sb="6" eb="8">
      <t>ショルイ</t>
    </rPh>
    <phoneticPr fontId="1"/>
  </si>
  <si>
    <t>児童手当関係書類</t>
    <rPh sb="0" eb="2">
      <t>ジドウ</t>
    </rPh>
    <rPh sb="2" eb="4">
      <t>テアテ</t>
    </rPh>
    <rPh sb="4" eb="6">
      <t>カンケイ</t>
    </rPh>
    <rPh sb="6" eb="8">
      <t>ショルイ</t>
    </rPh>
    <phoneticPr fontId="1"/>
  </si>
  <si>
    <t>扶養親族・現況届関係書類</t>
    <rPh sb="0" eb="2">
      <t>フヨウ</t>
    </rPh>
    <rPh sb="2" eb="4">
      <t>シンゾク</t>
    </rPh>
    <rPh sb="5" eb="8">
      <t>ゲンキョウトドケ</t>
    </rPh>
    <rPh sb="8" eb="10">
      <t>カンケイ</t>
    </rPh>
    <rPh sb="10" eb="12">
      <t>ショルイ</t>
    </rPh>
    <phoneticPr fontId="1"/>
  </si>
  <si>
    <t>共済組合被扶養者特別認定関係書類</t>
    <rPh sb="0" eb="2">
      <t>キョウサイ</t>
    </rPh>
    <rPh sb="2" eb="4">
      <t>クミアイ</t>
    </rPh>
    <rPh sb="4" eb="8">
      <t>ヒフヨウシャ</t>
    </rPh>
    <rPh sb="8" eb="10">
      <t>トクベツ</t>
    </rPh>
    <rPh sb="10" eb="12">
      <t>ニンテイ</t>
    </rPh>
    <rPh sb="12" eb="14">
      <t>カンケイ</t>
    </rPh>
    <rPh sb="14" eb="16">
      <t>ショルイ</t>
    </rPh>
    <phoneticPr fontId="1"/>
  </si>
  <si>
    <t>寒冷地手当関係書類</t>
    <rPh sb="0" eb="3">
      <t>カンレイチ</t>
    </rPh>
    <rPh sb="3" eb="5">
      <t>テアテ</t>
    </rPh>
    <rPh sb="5" eb="7">
      <t>カンケイ</t>
    </rPh>
    <rPh sb="7" eb="9">
      <t>ショルイ</t>
    </rPh>
    <phoneticPr fontId="1"/>
  </si>
  <si>
    <t>年末調整控除関係書類</t>
    <rPh sb="0" eb="2">
      <t>ネンマツ</t>
    </rPh>
    <rPh sb="2" eb="4">
      <t>チョウセイ</t>
    </rPh>
    <rPh sb="4" eb="6">
      <t>コウジョ</t>
    </rPh>
    <rPh sb="6" eb="8">
      <t>カンケイ</t>
    </rPh>
    <rPh sb="8" eb="10">
      <t>ショルイ</t>
    </rPh>
    <phoneticPr fontId="1"/>
  </si>
  <si>
    <t>財形貯蓄関係書類</t>
    <rPh sb="0" eb="2">
      <t>ザイケイ</t>
    </rPh>
    <rPh sb="2" eb="4">
      <t>チョチク</t>
    </rPh>
    <rPh sb="4" eb="6">
      <t>カンケイ</t>
    </rPh>
    <rPh sb="6" eb="8">
      <t>ショルイ</t>
    </rPh>
    <phoneticPr fontId="1"/>
  </si>
  <si>
    <t>住宅</t>
    <rPh sb="0" eb="2">
      <t>ジュウタク</t>
    </rPh>
    <phoneticPr fontId="1"/>
  </si>
  <si>
    <t>年金</t>
    <rPh sb="0" eb="2">
      <t>ネンキン</t>
    </rPh>
    <phoneticPr fontId="1"/>
  </si>
  <si>
    <t>臨時職員チェックリスト、給与及び旅費の口座振込申出書</t>
    <rPh sb="0" eb="2">
      <t>リンジ</t>
    </rPh>
    <rPh sb="2" eb="4">
      <t>ショクイン</t>
    </rPh>
    <rPh sb="12" eb="14">
      <t>キュウヨ</t>
    </rPh>
    <rPh sb="14" eb="15">
      <t>オヨ</t>
    </rPh>
    <rPh sb="16" eb="18">
      <t>リョヒ</t>
    </rPh>
    <rPh sb="19" eb="21">
      <t>コウザ</t>
    </rPh>
    <rPh sb="21" eb="23">
      <t>フリコミ</t>
    </rPh>
    <rPh sb="23" eb="26">
      <t>モウシデショ</t>
    </rPh>
    <phoneticPr fontId="1"/>
  </si>
  <si>
    <t>勤務日数証明書</t>
    <rPh sb="0" eb="2">
      <t>キンム</t>
    </rPh>
    <rPh sb="2" eb="4">
      <t>ニッスウ</t>
    </rPh>
    <rPh sb="4" eb="7">
      <t>ショウメイショ</t>
    </rPh>
    <phoneticPr fontId="1"/>
  </si>
  <si>
    <t>）</t>
    <phoneticPr fontId="1"/>
  </si>
  <si>
    <t>辞令写</t>
    <rPh sb="0" eb="2">
      <t>ジレイ</t>
    </rPh>
    <rPh sb="2" eb="3">
      <t>ウツ</t>
    </rPh>
    <phoneticPr fontId="1"/>
  </si>
  <si>
    <t>6．特記事項</t>
    <rPh sb="2" eb="4">
      <t>トッキ</t>
    </rPh>
    <rPh sb="4" eb="6">
      <t>ジコウ</t>
    </rPh>
    <phoneticPr fontId="1"/>
  </si>
  <si>
    <t>主事</t>
    <rPh sb="0" eb="2">
      <t>シュジ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</si>
  <si>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</si>
  <si>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</si>
  <si>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教諭</t>
    <rPh sb="0" eb="2">
      <t>キョウユ</t>
    </rPh>
    <phoneticPr fontId="1"/>
  </si>
  <si>
    <t>講師</t>
    <rPh sb="0" eb="2">
      <t>コウシ</t>
    </rPh>
    <phoneticPr fontId="1"/>
  </si>
  <si>
    <t>養護教諭</t>
    <rPh sb="0" eb="2">
      <t>ヨウゴ</t>
    </rPh>
    <rPh sb="2" eb="4">
      <t>キョウユ</t>
    </rPh>
    <phoneticPr fontId="1"/>
  </si>
  <si>
    <t>養護助教諭</t>
    <rPh sb="0" eb="2">
      <t>ヨウゴ</t>
    </rPh>
    <rPh sb="2" eb="5">
      <t>ジョキョウユ</t>
    </rPh>
    <phoneticPr fontId="1"/>
  </si>
  <si>
    <t>総括事務主幹</t>
    <rPh sb="0" eb="2">
      <t>ソウカツ</t>
    </rPh>
    <rPh sb="2" eb="4">
      <t>ジム</t>
    </rPh>
    <rPh sb="4" eb="6">
      <t>シュカン</t>
    </rPh>
    <phoneticPr fontId="1"/>
  </si>
  <si>
    <t>事務主幹</t>
    <rPh sb="0" eb="2">
      <t>ジム</t>
    </rPh>
    <rPh sb="2" eb="4">
      <t>シュカン</t>
    </rPh>
    <phoneticPr fontId="1"/>
  </si>
  <si>
    <t>事務主任</t>
    <rPh sb="0" eb="2">
      <t>ジム</t>
    </rPh>
    <rPh sb="2" eb="4">
      <t>シュニン</t>
    </rPh>
    <phoneticPr fontId="1"/>
  </si>
  <si>
    <t>技能技師</t>
    <rPh sb="0" eb="2">
      <t>ギノウ</t>
    </rPh>
    <rPh sb="2" eb="4">
      <t>ギシ</t>
    </rPh>
    <phoneticPr fontId="1"/>
  </si>
  <si>
    <t>技能主事</t>
    <rPh sb="0" eb="2">
      <t>ギノウ</t>
    </rPh>
    <rPh sb="2" eb="4">
      <t>シュジ</t>
    </rPh>
    <phoneticPr fontId="1"/>
  </si>
  <si>
    <t>主任技能技師</t>
    <rPh sb="0" eb="2">
      <t>シュニン</t>
    </rPh>
    <rPh sb="2" eb="4">
      <t>ギノウ</t>
    </rPh>
    <rPh sb="4" eb="6">
      <t>ギシ</t>
    </rPh>
    <phoneticPr fontId="1"/>
  </si>
  <si>
    <t>主任技能主事</t>
    <rPh sb="0" eb="2">
      <t>シュニン</t>
    </rPh>
    <rPh sb="2" eb="4">
      <t>ギノウ</t>
    </rPh>
    <rPh sb="4" eb="6">
      <t>シュジ</t>
    </rPh>
    <phoneticPr fontId="1"/>
  </si>
  <si>
    <t>臨時事務</t>
    <rPh sb="0" eb="2">
      <t>リンジ</t>
    </rPh>
    <rPh sb="2" eb="4">
      <t>ジム</t>
    </rPh>
    <phoneticPr fontId="1"/>
  </si>
  <si>
    <t>号</t>
    <rPh sb="0" eb="1">
      <t>ゴウ</t>
    </rPh>
    <phoneticPr fontId="1"/>
  </si>
  <si>
    <t>級</t>
    <rPh sb="0" eb="1">
      <t>キュウ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</si>
  <si>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</si>
  <si>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</si>
  <si>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徒歩</t>
    <rPh sb="0" eb="2">
      <t>トホ</t>
    </rPh>
    <phoneticPr fontId="1"/>
  </si>
  <si>
    <t>市営バス</t>
    <rPh sb="0" eb="2">
      <t>シエイ</t>
    </rPh>
    <phoneticPr fontId="1"/>
  </si>
  <si>
    <t>鉄道</t>
    <rPh sb="0" eb="2">
      <t>テツドウ</t>
    </rPh>
    <phoneticPr fontId="1"/>
  </si>
  <si>
    <t>受給</t>
    <rPh sb="0" eb="2">
      <t>ジュキュウ</t>
    </rPh>
    <phoneticPr fontId="1"/>
  </si>
  <si>
    <t>・</t>
    <phoneticPr fontId="1"/>
  </si>
  <si>
    <t>世帯主（扶養親族あり）</t>
    <rPh sb="0" eb="3">
      <t>セタイヌシ</t>
    </rPh>
    <rPh sb="4" eb="6">
      <t>フヨウ</t>
    </rPh>
    <rPh sb="6" eb="8">
      <t>シンゾク</t>
    </rPh>
    <phoneticPr fontId="1"/>
  </si>
  <si>
    <t>世帯主（扶養親族なし）</t>
    <rPh sb="0" eb="3">
      <t>セタイヌシ</t>
    </rPh>
    <rPh sb="4" eb="6">
      <t>フヨウ</t>
    </rPh>
    <rPh sb="6" eb="8">
      <t>シンゾク</t>
    </rPh>
    <phoneticPr fontId="1"/>
  </si>
  <si>
    <t>その他の職員</t>
    <rPh sb="2" eb="3">
      <t>タ</t>
    </rPh>
    <rPh sb="4" eb="6">
      <t>ショクイン</t>
    </rPh>
    <phoneticPr fontId="1"/>
  </si>
  <si>
    <t>受給有無</t>
    <rPh sb="0" eb="2">
      <t>ジュキュウ</t>
    </rPh>
    <rPh sb="2" eb="4">
      <t>ウム</t>
    </rPh>
    <phoneticPr fontId="1"/>
  </si>
  <si>
    <t>扶養者名1</t>
    <rPh sb="0" eb="2">
      <t>フヨウ</t>
    </rPh>
    <rPh sb="2" eb="3">
      <t>シャ</t>
    </rPh>
    <rPh sb="3" eb="4">
      <t>メイ</t>
    </rPh>
    <phoneticPr fontId="1"/>
  </si>
  <si>
    <t>扶養者名2</t>
    <rPh sb="0" eb="2">
      <t>フヨウ</t>
    </rPh>
    <rPh sb="2" eb="3">
      <t>シャ</t>
    </rPh>
    <rPh sb="3" eb="4">
      <t>メイ</t>
    </rPh>
    <phoneticPr fontId="1"/>
  </si>
  <si>
    <t>扶養者名3</t>
    <rPh sb="0" eb="2">
      <t>フヨウ</t>
    </rPh>
    <rPh sb="2" eb="3">
      <t>シャ</t>
    </rPh>
    <rPh sb="3" eb="4">
      <t>メイ</t>
    </rPh>
    <phoneticPr fontId="1"/>
  </si>
  <si>
    <t>扶養者名4</t>
    <rPh sb="0" eb="2">
      <t>フヨウ</t>
    </rPh>
    <rPh sb="2" eb="3">
      <t>シャ</t>
    </rPh>
    <rPh sb="3" eb="4">
      <t>メイ</t>
    </rPh>
    <phoneticPr fontId="1"/>
  </si>
  <si>
    <t>扶養者名5</t>
    <rPh sb="0" eb="2">
      <t>フヨウ</t>
    </rPh>
    <rPh sb="2" eb="3">
      <t>シャ</t>
    </rPh>
    <rPh sb="3" eb="4">
      <t>メイ</t>
    </rPh>
    <phoneticPr fontId="1"/>
  </si>
  <si>
    <t>手当有無</t>
    <rPh sb="0" eb="2">
      <t>テアテ</t>
    </rPh>
    <rPh sb="2" eb="4">
      <t>ウム</t>
    </rPh>
    <phoneticPr fontId="1"/>
  </si>
  <si>
    <t>対外運動競技等</t>
    <rPh sb="0" eb="2">
      <t>タイガイ</t>
    </rPh>
    <rPh sb="2" eb="4">
      <t>ウンドウ</t>
    </rPh>
    <rPh sb="4" eb="7">
      <t>キョウギトウ</t>
    </rPh>
    <phoneticPr fontId="1"/>
  </si>
  <si>
    <t>主任</t>
    <rPh sb="0" eb="2">
      <t>シュニン</t>
    </rPh>
    <phoneticPr fontId="1"/>
  </si>
  <si>
    <t>部活動</t>
    <rPh sb="0" eb="3">
      <t>ブカツドウ</t>
    </rPh>
    <phoneticPr fontId="1"/>
  </si>
  <si>
    <t>特別支援</t>
    <rPh sb="0" eb="2">
      <t>トクベツ</t>
    </rPh>
    <rPh sb="2" eb="4">
      <t>シエン</t>
    </rPh>
    <phoneticPr fontId="1"/>
  </si>
  <si>
    <t>時間外</t>
    <rPh sb="0" eb="3">
      <t>ジカンガイ</t>
    </rPh>
    <phoneticPr fontId="1"/>
  </si>
  <si>
    <t>他学年</t>
    <rPh sb="0" eb="3">
      <t>タガクネン</t>
    </rPh>
    <phoneticPr fontId="1"/>
  </si>
  <si>
    <t>扶養有無</t>
    <rPh sb="0" eb="2">
      <t>フヨウ</t>
    </rPh>
    <rPh sb="2" eb="4">
      <t>ウム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</si>
  <si>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</si>
  <si>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</si>
  <si>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被扶養者続柄１</t>
    <rPh sb="0" eb="4">
      <t>ヒフヨウシャ</t>
    </rPh>
    <rPh sb="4" eb="6">
      <t>ゾクガラ</t>
    </rPh>
    <phoneticPr fontId="1"/>
  </si>
  <si>
    <t>被扶養者名１</t>
    <rPh sb="0" eb="4">
      <t>ヒフヨウシャ</t>
    </rPh>
    <rPh sb="4" eb="5">
      <t>メイ</t>
    </rPh>
    <phoneticPr fontId="1"/>
  </si>
  <si>
    <t>被扶養者続柄２</t>
    <rPh sb="0" eb="4">
      <t>ヒフヨウシャ</t>
    </rPh>
    <rPh sb="4" eb="6">
      <t>ゾクガラ</t>
    </rPh>
    <phoneticPr fontId="1"/>
  </si>
  <si>
    <t>被扶養者名２</t>
    <rPh sb="0" eb="4">
      <t>ヒフヨウシャ</t>
    </rPh>
    <rPh sb="4" eb="5">
      <t>メイ</t>
    </rPh>
    <phoneticPr fontId="1"/>
  </si>
  <si>
    <t>被扶養者続柄３</t>
    <rPh sb="0" eb="4">
      <t>ヒフヨウシャ</t>
    </rPh>
    <rPh sb="4" eb="6">
      <t>ゾクガラ</t>
    </rPh>
    <phoneticPr fontId="1"/>
  </si>
  <si>
    <t>被扶養者名３</t>
    <rPh sb="0" eb="4">
      <t>ヒフヨウシャ</t>
    </rPh>
    <rPh sb="4" eb="5">
      <t>メイ</t>
    </rPh>
    <phoneticPr fontId="1"/>
  </si>
  <si>
    <t>被扶養者続柄４</t>
    <rPh sb="0" eb="4">
      <t>ヒフヨウシャ</t>
    </rPh>
    <rPh sb="4" eb="6">
      <t>ゾクガラ</t>
    </rPh>
    <phoneticPr fontId="1"/>
  </si>
  <si>
    <t>被扶養者名４</t>
    <rPh sb="0" eb="4">
      <t>ヒフヨウシャ</t>
    </rPh>
    <rPh sb="4" eb="5">
      <t>メイ</t>
    </rPh>
    <phoneticPr fontId="1"/>
  </si>
  <si>
    <t>被扶養者続柄５</t>
    <rPh sb="0" eb="4">
      <t>ヒフヨウシャ</t>
    </rPh>
    <rPh sb="4" eb="6">
      <t>ゾクガラ</t>
    </rPh>
    <phoneticPr fontId="1"/>
  </si>
  <si>
    <t>被扶養者名５</t>
    <rPh sb="0" eb="4">
      <t>ヒフヨウシャ</t>
    </rPh>
    <rPh sb="4" eb="5">
      <t>メイ</t>
    </rPh>
    <phoneticPr fontId="1"/>
  </si>
  <si>
    <t>共済組合</t>
    <rPh sb="0" eb="2">
      <t>キョウサイ</t>
    </rPh>
    <rPh sb="2" eb="4">
      <t>クミアイ</t>
    </rPh>
    <phoneticPr fontId="1"/>
  </si>
  <si>
    <t>休暇有無</t>
    <rPh sb="0" eb="2">
      <t>キュウカ</t>
    </rPh>
    <rPh sb="2" eb="4">
      <t>ウム</t>
    </rPh>
    <phoneticPr fontId="1"/>
  </si>
  <si>
    <t>休暇等名</t>
    <rPh sb="0" eb="2">
      <t>キュウカ</t>
    </rPh>
    <rPh sb="2" eb="3">
      <t>トウ</t>
    </rPh>
    <rPh sb="3" eb="4">
      <t>メイ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</si>
  <si>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</si>
  <si>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</si>
  <si>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休暇等</t>
    <rPh sb="0" eb="2">
      <t>キュウカ</t>
    </rPh>
    <rPh sb="2" eb="3">
      <t>トウ</t>
    </rPh>
    <phoneticPr fontId="1"/>
  </si>
  <si>
    <t>フリガナ</t>
    <phoneticPr fontId="1"/>
  </si>
  <si>
    <t>受給有無</t>
    <rPh sb="0" eb="2">
      <t>ジュキュウ</t>
    </rPh>
    <rPh sb="2" eb="4">
      <t>ウム</t>
    </rPh>
    <phoneticPr fontId="1"/>
  </si>
  <si>
    <t>満年齢</t>
    <rPh sb="0" eb="3">
      <t>マンネンレイ</t>
    </rPh>
    <phoneticPr fontId="1"/>
  </si>
  <si>
    <t>給料表</t>
    <rPh sb="0" eb="3">
      <t>キュウリョウヒョウ</t>
    </rPh>
    <phoneticPr fontId="1"/>
  </si>
  <si>
    <t>号級</t>
    <rPh sb="0" eb="1">
      <t>ゴウ</t>
    </rPh>
    <rPh sb="1" eb="2">
      <t>キュウ</t>
    </rPh>
    <phoneticPr fontId="1"/>
  </si>
  <si>
    <t>病気休暇・特別休暇簿（前年写）</t>
    <rPh sb="0" eb="2">
      <t>ビョウキ</t>
    </rPh>
    <rPh sb="2" eb="4">
      <t>キュウカ</t>
    </rPh>
    <rPh sb="5" eb="7">
      <t>トクベツ</t>
    </rPh>
    <rPh sb="7" eb="9">
      <t>キュウカ</t>
    </rPh>
    <rPh sb="9" eb="10">
      <t>ボ</t>
    </rPh>
    <rPh sb="11" eb="13">
      <t>ゼンネン</t>
    </rPh>
    <rPh sb="13" eb="14">
      <t>ウツ</t>
    </rPh>
    <phoneticPr fontId="1"/>
  </si>
  <si>
    <r>
      <t>※除算期間がある場合は</t>
    </r>
    <r>
      <rPr>
        <u/>
        <sz val="12"/>
        <color theme="1"/>
        <rFont val="游ゴシック"/>
        <family val="3"/>
        <charset val="128"/>
        <scheme val="minor"/>
      </rPr>
      <t>「病気休暇・特別休暇簿」前年の写</t>
    </r>
    <r>
      <rPr>
        <sz val="12"/>
        <color theme="1"/>
        <rFont val="游ゴシック"/>
        <family val="3"/>
        <charset val="128"/>
        <scheme val="minor"/>
      </rPr>
      <t>、</t>
    </r>
    <r>
      <rPr>
        <u/>
        <sz val="12"/>
        <color theme="1"/>
        <rFont val="游ゴシック"/>
        <family val="3"/>
        <charset val="128"/>
        <scheme val="minor"/>
      </rPr>
      <t>確認書類等</t>
    </r>
    <r>
      <rPr>
        <sz val="12"/>
        <color theme="1"/>
        <rFont val="游ゴシック"/>
        <family val="3"/>
        <charset val="128"/>
        <scheme val="minor"/>
      </rPr>
      <t>を添付</t>
    </r>
    <rPh sb="1" eb="3">
      <t>ジョサン</t>
    </rPh>
    <rPh sb="3" eb="5">
      <t>キカン</t>
    </rPh>
    <rPh sb="8" eb="10">
      <t>バアイ</t>
    </rPh>
    <rPh sb="12" eb="14">
      <t>ビョウキ</t>
    </rPh>
    <rPh sb="14" eb="16">
      <t>キュウカ</t>
    </rPh>
    <rPh sb="17" eb="19">
      <t>トクベツ</t>
    </rPh>
    <rPh sb="19" eb="21">
      <t>キュウカ</t>
    </rPh>
    <rPh sb="21" eb="22">
      <t>ボ</t>
    </rPh>
    <rPh sb="23" eb="25">
      <t>ゼンネン</t>
    </rPh>
    <rPh sb="26" eb="27">
      <t>シャ</t>
    </rPh>
    <rPh sb="28" eb="30">
      <t>カクニン</t>
    </rPh>
    <rPh sb="30" eb="32">
      <t>ショルイ</t>
    </rPh>
    <rPh sb="32" eb="33">
      <t>トウ</t>
    </rPh>
    <rPh sb="34" eb="36">
      <t>テンプ</t>
    </rPh>
    <phoneticPr fontId="1"/>
  </si>
  <si>
    <t>（一般</t>
    <rPh sb="1" eb="3">
      <t>イッパン</t>
    </rPh>
    <phoneticPr fontId="1"/>
  </si>
  <si>
    <t>←ここに入力シートのNoを入れてください。</t>
    <rPh sb="4" eb="6">
      <t>ニュウリョク</t>
    </rPh>
    <rPh sb="13" eb="14">
      <t>イ</t>
    </rPh>
    <phoneticPr fontId="1"/>
  </si>
  <si>
    <t>月日</t>
    <rPh sb="0" eb="2">
      <t>ガッピ</t>
    </rPh>
    <phoneticPr fontId="1"/>
  </si>
  <si>
    <t>学校名</t>
    <rPh sb="0" eb="3">
      <t>ガッコウメイ</t>
    </rPh>
    <phoneticPr fontId="1"/>
  </si>
  <si>
    <t>児童名1</t>
    <rPh sb="0" eb="2">
      <t>ジドウ</t>
    </rPh>
    <rPh sb="2" eb="3">
      <t>メイ</t>
    </rPh>
    <phoneticPr fontId="1"/>
  </si>
  <si>
    <t>児童名2</t>
    <rPh sb="0" eb="2">
      <t>ジドウ</t>
    </rPh>
    <rPh sb="2" eb="3">
      <t>メイ</t>
    </rPh>
    <phoneticPr fontId="1"/>
  </si>
  <si>
    <t>児童名3</t>
    <rPh sb="0" eb="2">
      <t>ジドウ</t>
    </rPh>
    <rPh sb="2" eb="3">
      <t>メイ</t>
    </rPh>
    <phoneticPr fontId="1"/>
  </si>
  <si>
    <t>児童名4</t>
    <rPh sb="0" eb="2">
      <t>ジドウ</t>
    </rPh>
    <rPh sb="2" eb="3">
      <t>メイ</t>
    </rPh>
    <phoneticPr fontId="1"/>
  </si>
  <si>
    <t>児童名5</t>
    <rPh sb="0" eb="2">
      <t>ジドウ</t>
    </rPh>
    <rPh sb="2" eb="3">
      <t>メイ</t>
    </rPh>
    <phoneticPr fontId="1"/>
  </si>
  <si>
    <t>四輪自動車</t>
    <rPh sb="0" eb="2">
      <t>ヨンリン</t>
    </rPh>
    <rPh sb="2" eb="5">
      <t>ジドウシャ</t>
    </rPh>
    <phoneticPr fontId="1"/>
  </si>
  <si>
    <t>配偶者</t>
    <rPh sb="0" eb="3">
      <t>ハイグウシャ</t>
    </rPh>
    <phoneticPr fontId="1"/>
  </si>
  <si>
    <t>教（二）</t>
    <rPh sb="0" eb="1">
      <t>キョウ</t>
    </rPh>
    <rPh sb="2" eb="3">
      <t>ニ</t>
    </rPh>
    <phoneticPr fontId="1"/>
  </si>
  <si>
    <t>行政</t>
    <rPh sb="0" eb="2">
      <t>ギョウセイ</t>
    </rPh>
    <phoneticPr fontId="1"/>
  </si>
  <si>
    <t>医療職（栄養士）</t>
    <rPh sb="0" eb="3">
      <t>イリョウショク</t>
    </rPh>
    <rPh sb="4" eb="7">
      <t>エイヨウシ</t>
    </rPh>
    <phoneticPr fontId="1"/>
  </si>
  <si>
    <t>被扶養者続柄1</t>
    <rPh sb="0" eb="4">
      <t>ヒフヨウシャ</t>
    </rPh>
    <rPh sb="4" eb="6">
      <t>ツヅキガラ</t>
    </rPh>
    <phoneticPr fontId="1"/>
  </si>
  <si>
    <t>被扶養者続柄2</t>
    <rPh sb="0" eb="4">
      <t>ヒフヨウシャ</t>
    </rPh>
    <rPh sb="4" eb="6">
      <t>ツヅキガラ</t>
    </rPh>
    <phoneticPr fontId="1"/>
  </si>
  <si>
    <t>被扶養者続柄3</t>
    <rPh sb="0" eb="4">
      <t>ヒフヨウシャ</t>
    </rPh>
    <rPh sb="4" eb="6">
      <t>ツヅキガラ</t>
    </rPh>
    <phoneticPr fontId="1"/>
  </si>
  <si>
    <t>被扶養者続柄4</t>
    <rPh sb="0" eb="4">
      <t>ヒフヨウシャ</t>
    </rPh>
    <rPh sb="4" eb="6">
      <t>ツヅキガラ</t>
    </rPh>
    <phoneticPr fontId="1"/>
  </si>
  <si>
    <t>被扶養者続柄5</t>
    <rPh sb="0" eb="4">
      <t>ヒフヨウシャ</t>
    </rPh>
    <rPh sb="4" eb="6">
      <t>ツヅキガラ</t>
    </rPh>
    <phoneticPr fontId="1"/>
  </si>
  <si>
    <t>・</t>
    <phoneticPr fontId="1"/>
  </si>
  <si>
    <t>・</t>
    <phoneticPr fontId="1"/>
  </si>
  <si>
    <t>・</t>
    <phoneticPr fontId="1"/>
  </si>
  <si>
    <t>・</t>
    <phoneticPr fontId="1"/>
  </si>
  <si>
    <t>・</t>
    <phoneticPr fontId="1"/>
  </si>
  <si>
    <t>　・単身赴任手当の廃止</t>
    <rPh sb="2" eb="4">
      <t>タンシン</t>
    </rPh>
    <rPh sb="4" eb="6">
      <t>フニン</t>
    </rPh>
    <rPh sb="6" eb="8">
      <t>テアテ</t>
    </rPh>
    <rPh sb="9" eb="11">
      <t>ハイシ</t>
    </rPh>
    <phoneticPr fontId="1"/>
  </si>
  <si>
    <t>　・赴任旅費の支給</t>
    <rPh sb="2" eb="4">
      <t>フニン</t>
    </rPh>
    <rPh sb="4" eb="6">
      <t>リョヒ</t>
    </rPh>
    <rPh sb="7" eb="9">
      <t>シキュウ</t>
    </rPh>
    <phoneticPr fontId="1"/>
  </si>
  <si>
    <t>　・特別認定について</t>
    <rPh sb="2" eb="4">
      <t>トクベツ</t>
    </rPh>
    <rPh sb="4" eb="6">
      <t>ニンテイ</t>
    </rPh>
    <phoneticPr fontId="1"/>
  </si>
  <si>
    <t>　・扶養手当額の増減</t>
    <rPh sb="2" eb="4">
      <t>フヨウ</t>
    </rPh>
    <rPh sb="4" eb="6">
      <t>テアテ</t>
    </rPh>
    <rPh sb="6" eb="7">
      <t>ガク</t>
    </rPh>
    <rPh sb="8" eb="10">
      <t>ゾウゲン</t>
    </rPh>
    <phoneticPr fontId="1"/>
  </si>
  <si>
    <t>　・公務災害番号等連絡</t>
    <rPh sb="2" eb="4">
      <t>コウム</t>
    </rPh>
    <rPh sb="4" eb="6">
      <t>サイガイ</t>
    </rPh>
    <rPh sb="6" eb="8">
      <t>バンゴウ</t>
    </rPh>
    <rPh sb="8" eb="9">
      <t>トウ</t>
    </rPh>
    <rPh sb="9" eb="11">
      <t>レンラク</t>
    </rPh>
    <phoneticPr fontId="1"/>
  </si>
  <si>
    <t>例）</t>
    <rPh sb="0" eb="1">
      <t>レイ</t>
    </rPh>
    <phoneticPr fontId="1"/>
  </si>
  <si>
    <t>（</t>
    <phoneticPr fontId="1"/>
  </si>
  <si>
    <t>）</t>
    <phoneticPr fontId="1"/>
  </si>
  <si>
    <t>所有免許状確認票</t>
    <rPh sb="0" eb="2">
      <t>ショユウ</t>
    </rPh>
    <rPh sb="2" eb="5">
      <t>メンキョジョウ</t>
    </rPh>
    <rPh sb="5" eb="7">
      <t>カクニン</t>
    </rPh>
    <rPh sb="7" eb="8">
      <t>ヒョウ</t>
    </rPh>
    <phoneticPr fontId="1"/>
  </si>
  <si>
    <t>子</t>
    <rPh sb="0" eb="1">
      <t>コ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</si>
  <si>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</si>
  <si>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</si>
  <si>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祖父</t>
    <rPh sb="0" eb="2">
      <t>ソフ</t>
    </rPh>
    <phoneticPr fontId="1"/>
  </si>
  <si>
    <t>祖母</t>
    <rPh sb="0" eb="2">
      <t>ソボ</t>
    </rPh>
    <phoneticPr fontId="1"/>
  </si>
  <si>
    <t>兄</t>
    <rPh sb="0" eb="1">
      <t>アニ</t>
    </rPh>
    <phoneticPr fontId="1"/>
  </si>
  <si>
    <t>弟</t>
    <rPh sb="0" eb="1">
      <t>オトウト</t>
    </rPh>
    <phoneticPr fontId="1"/>
  </si>
  <si>
    <t>姉</t>
    <rPh sb="0" eb="1">
      <t>アネ</t>
    </rPh>
    <phoneticPr fontId="1"/>
  </si>
  <si>
    <t>妹</t>
    <rPh sb="0" eb="1">
      <t>イモウト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</si>
</sst>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&quot;青森市立&quot;@&quot;学校&quot;"/>
    <numFmt numFmtId="178" formatCode="[$-411]ge\.m\.d;@"/>
    <numFmt numFmtId="179" formatCode="0&quot;歳&quot;"/>
  </numFmts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24"/>
      <color theme="1"/>
      <name val="HGP創英角ｺﾞｼｯｸUB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00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299">
    <xf numFmtId="0" fontId="0" fillId="0" borderId="0" xfId="0">
      <alignment vertical="center"/>
    </xf>
    <xf numFmtId="0" fontId="0" fillId="0" borderId="0" xfId="0" applyAlignment="1">
      <alignment vertical="center"/>
    </xf>
    <xf numFmtId="176" fontId="9" fillId="0" borderId="0" xfId="0" applyNumberFormat="1" applyFont="1" applyAlignment="1">
      <alignment vertical="top"/>
    </xf>
    <xf numFmtId="177" fontId="9" fillId="0" borderId="0" xfId="0" applyNumberFormat="1" applyFont="1" applyAlignment="1">
      <alignment vertical="top"/>
    </xf>
    <xf numFmtId="0" fontId="0" fillId="0" borderId="0" xfId="0" applyBorder="1" applyAlignment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0" fillId="0" borderId="27" xfId="0" applyBorder="1">
      <alignment vertical="center"/>
    </xf>
    <xf numFmtId="0" fontId="0" fillId="0" borderId="10" xfId="0" applyBorder="1">
      <alignment vertical="center"/>
    </xf>
    <xf numFmtId="0" fontId="0" fillId="0" borderId="2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/>
    </xf>
    <xf numFmtId="0" fontId="0" fillId="0" borderId="21" xfId="0" applyBorder="1">
      <alignment vertical="center"/>
    </xf>
    <xf numFmtId="0" fontId="0" fillId="0" borderId="24" xfId="0" applyBorder="1">
      <alignment vertical="center"/>
    </xf>
    <xf numFmtId="0" fontId="0" fillId="0" borderId="29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32" xfId="0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0" xfId="1" applyFont="1" applyBorder="1">
      <alignment vertical="center"/>
    </xf>
    <xf numFmtId="38" fontId="4" fillId="0" borderId="28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0" fontId="0" fillId="6" borderId="12" xfId="0" applyFill="1" applyBorder="1" applyAlignment="1">
      <alignment horizontal="center" vertical="center" shrinkToFit="1"/>
    </xf>
    <xf numFmtId="38" fontId="5" fillId="0" borderId="0" xfId="1" applyFont="1" applyAlignment="1">
      <alignment horizontal="center" vertical="center" shrinkToFit="1"/>
    </xf>
    <xf numFmtId="38" fontId="5" fillId="0" borderId="0" xfId="1" applyFont="1" applyFill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8" fontId="0" fillId="0" borderId="12" xfId="0" applyNumberFormat="1" applyBorder="1" applyAlignment="1">
      <alignment horizontal="center" vertical="center" shrinkToFit="1"/>
    </xf>
    <xf numFmtId="179" fontId="0" fillId="0" borderId="12" xfId="0" applyNumberFormat="1" applyBorder="1" applyAlignment="1">
      <alignment horizontal="center" vertical="center" shrinkToFit="1"/>
    </xf>
    <xf numFmtId="0" fontId="0" fillId="8" borderId="12" xfId="0" applyFill="1" applyBorder="1" applyAlignment="1">
      <alignment horizontal="center" vertical="center" shrinkToFit="1"/>
    </xf>
    <xf numFmtId="38" fontId="0" fillId="9" borderId="12" xfId="1" applyFont="1" applyFill="1" applyBorder="1" applyAlignment="1">
      <alignment horizontal="center" vertical="center" shrinkToFit="1"/>
    </xf>
    <xf numFmtId="0" fontId="0" fillId="10" borderId="12" xfId="0" applyFill="1" applyBorder="1" applyAlignment="1">
      <alignment horizontal="center" vertical="center" shrinkToFit="1"/>
    </xf>
    <xf numFmtId="0" fontId="0" fillId="11" borderId="12" xfId="0" applyFill="1" applyBorder="1" applyAlignment="1">
      <alignment horizontal="center" vertical="center" shrinkToFit="1"/>
    </xf>
    <xf numFmtId="38" fontId="0" fillId="11" borderId="12" xfId="1" applyFont="1" applyFill="1" applyBorder="1" applyAlignment="1">
      <alignment horizontal="center" vertical="center" shrinkToFit="1"/>
    </xf>
    <xf numFmtId="0" fontId="5" fillId="4" borderId="12" xfId="0" applyFont="1" applyFill="1" applyBorder="1" applyAlignment="1">
      <alignment horizontal="center" vertical="center" shrinkToFit="1"/>
    </xf>
    <xf numFmtId="0" fontId="5" fillId="6" borderId="12" xfId="0" applyFont="1" applyFill="1" applyBorder="1" applyAlignment="1">
      <alignment horizontal="center" vertical="center" shrinkToFit="1"/>
    </xf>
    <xf numFmtId="0" fontId="0" fillId="5" borderId="12" xfId="0" applyFill="1" applyBorder="1" applyAlignment="1">
      <alignment horizontal="center" vertical="center" shrinkToFit="1"/>
    </xf>
    <xf numFmtId="38" fontId="0" fillId="3" borderId="12" xfId="1" applyFont="1" applyFill="1" applyBorder="1" applyAlignment="1">
      <alignment horizontal="center" vertical="center" shrinkToFit="1"/>
    </xf>
    <xf numFmtId="0" fontId="0" fillId="7" borderId="12" xfId="0" applyFill="1" applyBorder="1" applyAlignment="1">
      <alignment horizontal="center" vertical="center" shrinkToFit="1"/>
    </xf>
    <xf numFmtId="0" fontId="0" fillId="12" borderId="12" xfId="0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8" fontId="0" fillId="0" borderId="0" xfId="0" applyNumberFormat="1" applyAlignment="1">
      <alignment horizontal="center" vertical="center" shrinkToFit="1"/>
    </xf>
    <xf numFmtId="38" fontId="0" fillId="0" borderId="0" xfId="1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0" fillId="0" borderId="12" xfId="0" applyFill="1" applyBorder="1" applyAlignment="1">
      <alignment horizontal="center" vertical="center" shrinkToFit="1"/>
    </xf>
    <xf numFmtId="176" fontId="0" fillId="2" borderId="12" xfId="0" applyNumberFormat="1" applyFill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0" fillId="0" borderId="39" xfId="0" applyFill="1" applyBorder="1" applyAlignment="1">
      <alignment horizontal="center" vertical="center" shrinkToFit="1"/>
    </xf>
    <xf numFmtId="177" fontId="0" fillId="2" borderId="39" xfId="0" applyNumberFormat="1" applyFill="1" applyBorder="1" applyAlignment="1">
      <alignment horizontal="center" vertical="center" shrinkToFit="1"/>
    </xf>
    <xf numFmtId="49" fontId="0" fillId="0" borderId="38" xfId="0" applyNumberFormat="1" applyBorder="1" applyAlignment="1">
      <alignment horizontal="center" vertical="center" shrinkToFit="1"/>
    </xf>
    <xf numFmtId="178" fontId="0" fillId="0" borderId="38" xfId="0" applyNumberFormat="1" applyBorder="1" applyAlignment="1">
      <alignment horizontal="center" vertical="center" shrinkToFit="1"/>
    </xf>
    <xf numFmtId="179" fontId="0" fillId="0" borderId="38" xfId="0" applyNumberFormat="1" applyBorder="1" applyAlignment="1">
      <alignment horizontal="center" vertical="center" shrinkToFit="1"/>
    </xf>
    <xf numFmtId="0" fontId="0" fillId="8" borderId="38" xfId="0" applyFill="1" applyBorder="1" applyAlignment="1">
      <alignment horizontal="center" vertical="center" shrinkToFit="1"/>
    </xf>
    <xf numFmtId="38" fontId="0" fillId="9" borderId="38" xfId="1" applyFont="1" applyFill="1" applyBorder="1" applyAlignment="1">
      <alignment horizontal="center" vertical="center" shrinkToFit="1"/>
    </xf>
    <xf numFmtId="0" fontId="0" fillId="10" borderId="38" xfId="0" applyFill="1" applyBorder="1" applyAlignment="1">
      <alignment horizontal="center" vertical="center" shrinkToFit="1"/>
    </xf>
    <xf numFmtId="0" fontId="0" fillId="11" borderId="38" xfId="0" applyFill="1" applyBorder="1" applyAlignment="1">
      <alignment horizontal="center" vertical="center" shrinkToFit="1"/>
    </xf>
    <xf numFmtId="38" fontId="0" fillId="11" borderId="38" xfId="1" applyFont="1" applyFill="1" applyBorder="1" applyAlignment="1">
      <alignment horizontal="center" vertical="center" shrinkToFit="1"/>
    </xf>
    <xf numFmtId="0" fontId="5" fillId="4" borderId="38" xfId="0" applyFont="1" applyFill="1" applyBorder="1" applyAlignment="1">
      <alignment horizontal="center" vertical="center" shrinkToFit="1"/>
    </xf>
    <xf numFmtId="0" fontId="5" fillId="6" borderId="38" xfId="0" applyFont="1" applyFill="1" applyBorder="1" applyAlignment="1">
      <alignment horizontal="center" vertical="center" shrinkToFit="1"/>
    </xf>
    <xf numFmtId="0" fontId="0" fillId="6" borderId="38" xfId="0" applyFill="1" applyBorder="1" applyAlignment="1">
      <alignment horizontal="center" vertical="center" shrinkToFit="1"/>
    </xf>
    <xf numFmtId="0" fontId="0" fillId="5" borderId="38" xfId="0" applyFill="1" applyBorder="1" applyAlignment="1">
      <alignment horizontal="center" vertical="center" shrinkToFit="1"/>
    </xf>
    <xf numFmtId="38" fontId="0" fillId="3" borderId="38" xfId="1" applyFont="1" applyFill="1" applyBorder="1" applyAlignment="1">
      <alignment horizontal="center" vertical="center" shrinkToFit="1"/>
    </xf>
    <xf numFmtId="0" fontId="0" fillId="7" borderId="38" xfId="0" applyFill="1" applyBorder="1" applyAlignment="1">
      <alignment horizontal="center" vertical="center" shrinkToFit="1"/>
    </xf>
    <xf numFmtId="0" fontId="0" fillId="12" borderId="38" xfId="0" applyFill="1" applyBorder="1" applyAlignment="1">
      <alignment horizontal="center" vertical="center" shrinkToFit="1"/>
    </xf>
    <xf numFmtId="178" fontId="11" fillId="0" borderId="42" xfId="0" applyNumberFormat="1" applyFont="1" applyBorder="1" applyAlignment="1">
      <alignment horizontal="center" vertical="center" shrinkToFit="1"/>
    </xf>
    <xf numFmtId="0" fontId="11" fillId="8" borderId="42" xfId="0" applyFont="1" applyFill="1" applyBorder="1" applyAlignment="1">
      <alignment horizontal="center" vertical="center" shrinkToFit="1"/>
    </xf>
    <xf numFmtId="0" fontId="11" fillId="10" borderId="42" xfId="0" applyFont="1" applyFill="1" applyBorder="1" applyAlignment="1">
      <alignment horizontal="center" vertical="center" shrinkToFit="1"/>
    </xf>
    <xf numFmtId="0" fontId="11" fillId="11" borderId="42" xfId="0" applyFont="1" applyFill="1" applyBorder="1" applyAlignment="1">
      <alignment horizontal="center" vertical="center" shrinkToFit="1"/>
    </xf>
    <xf numFmtId="38" fontId="11" fillId="11" borderId="42" xfId="1" applyFont="1" applyFill="1" applyBorder="1" applyAlignment="1">
      <alignment horizontal="center" vertical="center" shrinkToFit="1"/>
    </xf>
    <xf numFmtId="0" fontId="11" fillId="6" borderId="42" xfId="0" applyFont="1" applyFill="1" applyBorder="1" applyAlignment="1">
      <alignment horizontal="center" vertical="center" shrinkToFit="1"/>
    </xf>
    <xf numFmtId="0" fontId="13" fillId="6" borderId="42" xfId="0" applyFont="1" applyFill="1" applyBorder="1" applyAlignment="1">
      <alignment horizontal="center" vertical="center" shrinkToFit="1"/>
    </xf>
    <xf numFmtId="0" fontId="11" fillId="5" borderId="42" xfId="0" applyFont="1" applyFill="1" applyBorder="1" applyAlignment="1">
      <alignment horizontal="center" vertical="center" shrinkToFit="1"/>
    </xf>
    <xf numFmtId="38" fontId="11" fillId="3" borderId="42" xfId="1" applyFont="1" applyFill="1" applyBorder="1" applyAlignment="1">
      <alignment horizontal="center" vertical="center" shrinkToFit="1"/>
    </xf>
    <xf numFmtId="38" fontId="13" fillId="3" borderId="42" xfId="1" applyFont="1" applyFill="1" applyBorder="1" applyAlignment="1">
      <alignment horizontal="center" vertical="center" shrinkToFit="1"/>
    </xf>
    <xf numFmtId="0" fontId="11" fillId="7" borderId="42" xfId="0" applyFont="1" applyFill="1" applyBorder="1" applyAlignment="1">
      <alignment horizontal="center" vertical="center" shrinkToFit="1"/>
    </xf>
    <xf numFmtId="0" fontId="11" fillId="12" borderId="42" xfId="0" applyFont="1" applyFill="1" applyBorder="1" applyAlignment="1">
      <alignment horizontal="center" vertical="center" shrinkToFit="1"/>
    </xf>
    <xf numFmtId="0" fontId="11" fillId="12" borderId="43" xfId="0" applyFont="1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0" fontId="11" fillId="0" borderId="49" xfId="0" applyFont="1" applyBorder="1" applyAlignment="1">
      <alignment horizontal="center" vertical="center" shrinkToFit="1"/>
    </xf>
    <xf numFmtId="0" fontId="11" fillId="0" borderId="2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8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13" fillId="0" borderId="42" xfId="0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35" xfId="0" applyFont="1" applyBorder="1" applyAlignment="1">
      <alignment horizontal="center" vertical="center" shrinkToFit="1"/>
    </xf>
    <xf numFmtId="0" fontId="11" fillId="0" borderId="45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shrinkToFit="1"/>
    </xf>
    <xf numFmtId="0" fontId="11" fillId="0" borderId="47" xfId="0" applyFont="1" applyBorder="1" applyAlignment="1">
      <alignment horizontal="center" vertical="center" shrinkToFit="1"/>
    </xf>
    <xf numFmtId="0" fontId="11" fillId="7" borderId="31" xfId="0" applyFont="1" applyFill="1" applyBorder="1" applyAlignment="1">
      <alignment horizontal="center" vertical="center" shrinkToFit="1"/>
    </xf>
    <xf numFmtId="0" fontId="11" fillId="7" borderId="12" xfId="0" applyFont="1" applyFill="1" applyBorder="1" applyAlignment="1">
      <alignment horizontal="center" vertical="center" shrinkToFit="1"/>
    </xf>
    <xf numFmtId="0" fontId="11" fillId="12" borderId="31" xfId="0" applyFont="1" applyFill="1" applyBorder="1" applyAlignment="1">
      <alignment horizontal="center" vertical="center" shrinkToFit="1"/>
    </xf>
    <xf numFmtId="0" fontId="11" fillId="12" borderId="40" xfId="0" applyFont="1" applyFill="1" applyBorder="1" applyAlignment="1">
      <alignment horizontal="center" vertical="center" shrinkToFit="1"/>
    </xf>
    <xf numFmtId="0" fontId="11" fillId="12" borderId="12" xfId="0" applyFont="1" applyFill="1" applyBorder="1" applyAlignment="1">
      <alignment horizontal="center" vertical="center" shrinkToFit="1"/>
    </xf>
    <xf numFmtId="0" fontId="11" fillId="12" borderId="41" xfId="0" applyFont="1" applyFill="1" applyBorder="1" applyAlignment="1">
      <alignment horizontal="center" vertical="center" shrinkToFit="1"/>
    </xf>
    <xf numFmtId="178" fontId="11" fillId="0" borderId="31" xfId="0" applyNumberFormat="1" applyFont="1" applyBorder="1" applyAlignment="1">
      <alignment horizontal="center" vertical="center" shrinkToFit="1"/>
    </xf>
    <xf numFmtId="178" fontId="11" fillId="0" borderId="12" xfId="0" applyNumberFormat="1" applyFont="1" applyBorder="1" applyAlignment="1">
      <alignment horizontal="center" vertical="center" shrinkToFit="1"/>
    </xf>
    <xf numFmtId="0" fontId="11" fillId="8" borderId="23" xfId="0" applyFont="1" applyFill="1" applyBorder="1" applyAlignment="1">
      <alignment horizontal="center" vertical="center" shrinkToFit="1"/>
    </xf>
    <xf numFmtId="0" fontId="11" fillId="8" borderId="21" xfId="0" applyFont="1" applyFill="1" applyBorder="1" applyAlignment="1">
      <alignment horizontal="center" vertical="center" shrinkToFit="1"/>
    </xf>
    <xf numFmtId="0" fontId="11" fillId="8" borderId="22" xfId="0" applyFont="1" applyFill="1" applyBorder="1" applyAlignment="1">
      <alignment horizontal="center" vertical="center" shrinkToFit="1"/>
    </xf>
    <xf numFmtId="0" fontId="11" fillId="8" borderId="9" xfId="0" applyFont="1" applyFill="1" applyBorder="1" applyAlignment="1">
      <alignment horizontal="center" vertical="center" shrinkToFit="1"/>
    </xf>
    <xf numFmtId="0" fontId="11" fillId="8" borderId="7" xfId="0" applyFont="1" applyFill="1" applyBorder="1" applyAlignment="1">
      <alignment horizontal="center" vertical="center" shrinkToFit="1"/>
    </xf>
    <xf numFmtId="0" fontId="11" fillId="8" borderId="15" xfId="0" applyFont="1" applyFill="1" applyBorder="1" applyAlignment="1">
      <alignment horizontal="center" vertical="center" shrinkToFit="1"/>
    </xf>
    <xf numFmtId="0" fontId="11" fillId="8" borderId="34" xfId="0" applyFont="1" applyFill="1" applyBorder="1" applyAlignment="1">
      <alignment horizontal="center" vertical="center" shrinkToFit="1"/>
    </xf>
    <xf numFmtId="0" fontId="11" fillId="8" borderId="36" xfId="0" applyFont="1" applyFill="1" applyBorder="1" applyAlignment="1">
      <alignment horizontal="center" vertical="center" shrinkToFit="1"/>
    </xf>
    <xf numFmtId="0" fontId="11" fillId="8" borderId="35" xfId="0" applyFont="1" applyFill="1" applyBorder="1" applyAlignment="1">
      <alignment horizontal="center" vertical="center" shrinkToFit="1"/>
    </xf>
    <xf numFmtId="38" fontId="11" fillId="9" borderId="31" xfId="1" applyFont="1" applyFill="1" applyBorder="1" applyAlignment="1">
      <alignment horizontal="center" vertical="center" shrinkToFit="1"/>
    </xf>
    <xf numFmtId="38" fontId="11" fillId="9" borderId="12" xfId="1" applyFont="1" applyFill="1" applyBorder="1" applyAlignment="1">
      <alignment horizontal="center" vertical="center" shrinkToFit="1"/>
    </xf>
    <xf numFmtId="38" fontId="11" fillId="9" borderId="42" xfId="1" applyFont="1" applyFill="1" applyBorder="1" applyAlignment="1">
      <alignment horizontal="center" vertical="center" shrinkToFit="1"/>
    </xf>
    <xf numFmtId="0" fontId="11" fillId="10" borderId="31" xfId="0" applyFont="1" applyFill="1" applyBorder="1" applyAlignment="1">
      <alignment horizontal="center" vertical="center" shrinkToFit="1"/>
    </xf>
    <xf numFmtId="0" fontId="11" fillId="10" borderId="12" xfId="0" applyFont="1" applyFill="1" applyBorder="1" applyAlignment="1">
      <alignment horizontal="center" vertical="center" shrinkToFit="1"/>
    </xf>
    <xf numFmtId="0" fontId="11" fillId="11" borderId="31" xfId="0" applyFont="1" applyFill="1" applyBorder="1" applyAlignment="1">
      <alignment horizontal="center" vertical="center" shrinkToFit="1"/>
    </xf>
    <xf numFmtId="0" fontId="11" fillId="11" borderId="12" xfId="0" applyFont="1" applyFill="1" applyBorder="1" applyAlignment="1">
      <alignment horizontal="center" vertical="center" shrinkToFit="1"/>
    </xf>
    <xf numFmtId="0" fontId="11" fillId="4" borderId="31" xfId="0" applyFont="1" applyFill="1" applyBorder="1" applyAlignment="1">
      <alignment horizontal="center" vertical="center" shrinkToFit="1"/>
    </xf>
    <xf numFmtId="0" fontId="11" fillId="4" borderId="12" xfId="0" applyFont="1" applyFill="1" applyBorder="1" applyAlignment="1">
      <alignment horizontal="center" vertical="center" shrinkToFit="1"/>
    </xf>
    <xf numFmtId="0" fontId="11" fillId="4" borderId="42" xfId="0" applyFont="1" applyFill="1" applyBorder="1" applyAlignment="1">
      <alignment horizontal="center" vertical="center" shrinkToFit="1"/>
    </xf>
    <xf numFmtId="0" fontId="11" fillId="6" borderId="31" xfId="0" applyFont="1" applyFill="1" applyBorder="1" applyAlignment="1">
      <alignment horizontal="center" vertical="center" shrinkToFit="1"/>
    </xf>
    <xf numFmtId="0" fontId="11" fillId="6" borderId="12" xfId="0" applyFont="1" applyFill="1" applyBorder="1" applyAlignment="1">
      <alignment horizontal="center" vertical="center" shrinkToFit="1"/>
    </xf>
    <xf numFmtId="0" fontId="11" fillId="5" borderId="31" xfId="0" applyFont="1" applyFill="1" applyBorder="1" applyAlignment="1">
      <alignment horizontal="center" vertical="center" shrinkToFit="1"/>
    </xf>
    <xf numFmtId="0" fontId="11" fillId="5" borderId="12" xfId="0" applyFont="1" applyFill="1" applyBorder="1" applyAlignment="1">
      <alignment horizontal="center" vertical="center" shrinkToFit="1"/>
    </xf>
    <xf numFmtId="38" fontId="11" fillId="3" borderId="31" xfId="1" applyFont="1" applyFill="1" applyBorder="1" applyAlignment="1">
      <alignment horizontal="center" vertical="center" shrinkToFit="1"/>
    </xf>
    <xf numFmtId="38" fontId="11" fillId="3" borderId="12" xfId="1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19" fillId="2" borderId="20" xfId="0" applyFont="1" applyFill="1" applyBorder="1" applyAlignment="1">
      <alignment horizontal="center" vertical="center" shrinkToFit="1"/>
    </xf>
    <xf numFmtId="0" fontId="19" fillId="2" borderId="21" xfId="0" applyFont="1" applyFill="1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shrinkToFit="1"/>
    </xf>
    <xf numFmtId="0" fontId="19" fillId="2" borderId="25" xfId="0" applyFont="1" applyFill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shrinkToFit="1"/>
    </xf>
    <xf numFmtId="0" fontId="19" fillId="2" borderId="15" xfId="0" applyFont="1" applyFill="1" applyBorder="1" applyAlignment="1">
      <alignment horizontal="center" vertical="center" shrinkToFit="1"/>
    </xf>
    <xf numFmtId="0" fontId="17" fillId="0" borderId="0" xfId="0" applyFont="1" applyAlignment="1">
      <alignment vertical="center"/>
    </xf>
    <xf numFmtId="176" fontId="4" fillId="0" borderId="0" xfId="0" applyNumberFormat="1" applyFont="1" applyAlignment="1">
      <alignment horizontal="distributed" vertical="top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6" fillId="2" borderId="26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 shrinkToFit="1"/>
    </xf>
    <xf numFmtId="0" fontId="6" fillId="2" borderId="25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6" fillId="2" borderId="2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8" fontId="8" fillId="0" borderId="7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38" fontId="8" fillId="0" borderId="16" xfId="1" applyFont="1" applyBorder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6" fillId="0" borderId="28" xfId="1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38" fontId="8" fillId="0" borderId="23" xfId="1" applyFont="1" applyBorder="1" applyAlignment="1">
      <alignment horizontal="center" vertical="center"/>
    </xf>
    <xf numFmtId="38" fontId="8" fillId="0" borderId="21" xfId="1" applyFont="1" applyBorder="1" applyAlignment="1">
      <alignment horizontal="center" vertical="center"/>
    </xf>
    <xf numFmtId="38" fontId="8" fillId="0" borderId="9" xfId="1" applyFont="1" applyBorder="1" applyAlignment="1">
      <alignment horizontal="center" vertical="center"/>
    </xf>
    <xf numFmtId="38" fontId="8" fillId="0" borderId="7" xfId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9" fontId="8" fillId="0" borderId="23" xfId="0" applyNumberFormat="1" applyFont="1" applyBorder="1" applyAlignment="1">
      <alignment horizontal="center" vertical="center"/>
    </xf>
    <xf numFmtId="179" fontId="4" fillId="0" borderId="21" xfId="0" applyNumberFormat="1" applyFont="1" applyBorder="1" applyAlignment="1">
      <alignment horizontal="center" vertical="center"/>
    </xf>
    <xf numFmtId="179" fontId="4" fillId="0" borderId="24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177" fontId="4" fillId="0" borderId="0" xfId="0" applyNumberFormat="1" applyFont="1" applyAlignment="1">
      <alignment horizontal="distributed" vertical="top"/>
    </xf>
    <xf numFmtId="0" fontId="6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CC"/>
      <color rgb="FF00FF00"/>
      <color rgb="FFFFFF00"/>
      <color rgb="FF00FF99"/>
      <color rgb="FFFF9966"/>
      <color rgb="FF66FF99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41</xdr:row>
          <xdr:rowOff>19050</xdr:rowOff>
        </xdr:from>
        <xdr:to>
          <xdr:col>1</xdr:col>
          <xdr:colOff>219075</xdr:colOff>
          <xdr:row>41</xdr:row>
          <xdr:rowOff>238125</xdr:rowOff>
        </xdr:to>
        <xdr:sp macro="" textlink="">
          <xdr:nvSpPr>
            <xdr:cNvPr id="5292" name="Check Box 172" hidden="1">
              <a:extLst>
                <a:ext uri="{63B3BB69-23CF-44E3-9099-C40C66FF867C}">
                  <a14:compatExt spid="_x0000_s5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42</xdr:row>
          <xdr:rowOff>0</xdr:rowOff>
        </xdr:from>
        <xdr:to>
          <xdr:col>1</xdr:col>
          <xdr:colOff>228600</xdr:colOff>
          <xdr:row>42</xdr:row>
          <xdr:rowOff>219075</xdr:rowOff>
        </xdr:to>
        <xdr:sp macro="" textlink="">
          <xdr:nvSpPr>
            <xdr:cNvPr id="5293" name="Check Box 173" hidden="1">
              <a:extLst>
                <a:ext uri="{63B3BB69-23CF-44E3-9099-C40C66FF867C}">
                  <a14:compatExt spid="_x0000_s5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43</xdr:row>
          <xdr:rowOff>0</xdr:rowOff>
        </xdr:from>
        <xdr:to>
          <xdr:col>1</xdr:col>
          <xdr:colOff>228600</xdr:colOff>
          <xdr:row>43</xdr:row>
          <xdr:rowOff>219075</xdr:rowOff>
        </xdr:to>
        <xdr:sp macro="" textlink="">
          <xdr:nvSpPr>
            <xdr:cNvPr id="5294" name="Check Box 174" hidden="1">
              <a:extLst>
                <a:ext uri="{63B3BB69-23CF-44E3-9099-C40C66FF867C}">
                  <a14:compatExt spid="_x0000_s5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45</xdr:row>
          <xdr:rowOff>0</xdr:rowOff>
        </xdr:from>
        <xdr:to>
          <xdr:col>1</xdr:col>
          <xdr:colOff>228600</xdr:colOff>
          <xdr:row>45</xdr:row>
          <xdr:rowOff>219075</xdr:rowOff>
        </xdr:to>
        <xdr:sp macro="" textlink="">
          <xdr:nvSpPr>
            <xdr:cNvPr id="5295" name="Check Box 175" hidden="1">
              <a:extLst>
                <a:ext uri="{63B3BB69-23CF-44E3-9099-C40C66FF867C}">
                  <a14:compatExt spid="_x0000_s5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46</xdr:row>
          <xdr:rowOff>0</xdr:rowOff>
        </xdr:from>
        <xdr:to>
          <xdr:col>1</xdr:col>
          <xdr:colOff>228600</xdr:colOff>
          <xdr:row>46</xdr:row>
          <xdr:rowOff>219075</xdr:rowOff>
        </xdr:to>
        <xdr:sp macro="" textlink="">
          <xdr:nvSpPr>
            <xdr:cNvPr id="5296" name="Check Box 176" hidden="1">
              <a:extLst>
                <a:ext uri="{63B3BB69-23CF-44E3-9099-C40C66FF867C}">
                  <a14:compatExt spid="_x0000_s5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47</xdr:row>
          <xdr:rowOff>0</xdr:rowOff>
        </xdr:from>
        <xdr:to>
          <xdr:col>1</xdr:col>
          <xdr:colOff>228600</xdr:colOff>
          <xdr:row>47</xdr:row>
          <xdr:rowOff>219075</xdr:rowOff>
        </xdr:to>
        <xdr:sp macro="" textlink="">
          <xdr:nvSpPr>
            <xdr:cNvPr id="5297" name="Check Box 177" hidden="1">
              <a:extLst>
                <a:ext uri="{63B3BB69-23CF-44E3-9099-C40C66FF867C}">
                  <a14:compatExt spid="_x0000_s5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48</xdr:row>
          <xdr:rowOff>0</xdr:rowOff>
        </xdr:from>
        <xdr:to>
          <xdr:col>1</xdr:col>
          <xdr:colOff>228600</xdr:colOff>
          <xdr:row>48</xdr:row>
          <xdr:rowOff>219075</xdr:rowOff>
        </xdr:to>
        <xdr:sp macro="" textlink="">
          <xdr:nvSpPr>
            <xdr:cNvPr id="5298" name="Check Box 178" hidden="1">
              <a:extLst>
                <a:ext uri="{63B3BB69-23CF-44E3-9099-C40C66FF867C}">
                  <a14:compatExt spid="_x0000_s5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49</xdr:row>
          <xdr:rowOff>0</xdr:rowOff>
        </xdr:from>
        <xdr:to>
          <xdr:col>1</xdr:col>
          <xdr:colOff>228600</xdr:colOff>
          <xdr:row>49</xdr:row>
          <xdr:rowOff>219075</xdr:rowOff>
        </xdr:to>
        <xdr:sp macro="" textlink="">
          <xdr:nvSpPr>
            <xdr:cNvPr id="5299" name="Check Box 179" hidden="1">
              <a:extLst>
                <a:ext uri="{63B3BB69-23CF-44E3-9099-C40C66FF867C}">
                  <a14:compatExt spid="_x0000_s5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41</xdr:row>
          <xdr:rowOff>0</xdr:rowOff>
        </xdr:from>
        <xdr:to>
          <xdr:col>12</xdr:col>
          <xdr:colOff>228600</xdr:colOff>
          <xdr:row>41</xdr:row>
          <xdr:rowOff>219075</xdr:rowOff>
        </xdr:to>
        <xdr:sp macro="" textlink="">
          <xdr:nvSpPr>
            <xdr:cNvPr id="5300" name="Check Box 180" hidden="1">
              <a:extLst>
                <a:ext uri="{63B3BB69-23CF-44E3-9099-C40C66FF867C}">
                  <a14:compatExt spid="_x0000_s5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42</xdr:row>
          <xdr:rowOff>0</xdr:rowOff>
        </xdr:from>
        <xdr:to>
          <xdr:col>12</xdr:col>
          <xdr:colOff>228600</xdr:colOff>
          <xdr:row>42</xdr:row>
          <xdr:rowOff>219075</xdr:rowOff>
        </xdr:to>
        <xdr:sp macro="" textlink="">
          <xdr:nvSpPr>
            <xdr:cNvPr id="5301" name="Check Box 181" hidden="1">
              <a:extLst>
                <a:ext uri="{63B3BB69-23CF-44E3-9099-C40C66FF867C}">
                  <a14:compatExt spid="_x0000_s5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43</xdr:row>
          <xdr:rowOff>0</xdr:rowOff>
        </xdr:from>
        <xdr:to>
          <xdr:col>12</xdr:col>
          <xdr:colOff>228600</xdr:colOff>
          <xdr:row>43</xdr:row>
          <xdr:rowOff>219075</xdr:rowOff>
        </xdr:to>
        <xdr:sp macro="" textlink="">
          <xdr:nvSpPr>
            <xdr:cNvPr id="5302" name="Check Box 182" hidden="1">
              <a:extLst>
                <a:ext uri="{63B3BB69-23CF-44E3-9099-C40C66FF867C}">
                  <a14:compatExt spid="_x0000_s5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44</xdr:row>
          <xdr:rowOff>0</xdr:rowOff>
        </xdr:from>
        <xdr:to>
          <xdr:col>12</xdr:col>
          <xdr:colOff>228600</xdr:colOff>
          <xdr:row>44</xdr:row>
          <xdr:rowOff>219075</xdr:rowOff>
        </xdr:to>
        <xdr:sp macro="" textlink="">
          <xdr:nvSpPr>
            <xdr:cNvPr id="5303" name="Check Box 183" hidden="1">
              <a:extLst>
                <a:ext uri="{63B3BB69-23CF-44E3-9099-C40C66FF867C}">
                  <a14:compatExt spid="_x0000_s5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45</xdr:row>
          <xdr:rowOff>0</xdr:rowOff>
        </xdr:from>
        <xdr:to>
          <xdr:col>12</xdr:col>
          <xdr:colOff>228600</xdr:colOff>
          <xdr:row>45</xdr:row>
          <xdr:rowOff>219075</xdr:rowOff>
        </xdr:to>
        <xdr:sp macro="" textlink="">
          <xdr:nvSpPr>
            <xdr:cNvPr id="5304" name="Check Box 184" hidden="1">
              <a:extLst>
                <a:ext uri="{63B3BB69-23CF-44E3-9099-C40C66FF867C}">
                  <a14:compatExt spid="_x0000_s5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46</xdr:row>
          <xdr:rowOff>0</xdr:rowOff>
        </xdr:from>
        <xdr:to>
          <xdr:col>12</xdr:col>
          <xdr:colOff>228600</xdr:colOff>
          <xdr:row>46</xdr:row>
          <xdr:rowOff>219075</xdr:rowOff>
        </xdr:to>
        <xdr:sp macro="" textlink="">
          <xdr:nvSpPr>
            <xdr:cNvPr id="5305" name="Check Box 185" hidden="1">
              <a:extLst>
                <a:ext uri="{63B3BB69-23CF-44E3-9099-C40C66FF867C}">
                  <a14:compatExt spid="_x0000_s5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47</xdr:row>
          <xdr:rowOff>0</xdr:rowOff>
        </xdr:from>
        <xdr:to>
          <xdr:col>12</xdr:col>
          <xdr:colOff>228600</xdr:colOff>
          <xdr:row>47</xdr:row>
          <xdr:rowOff>219075</xdr:rowOff>
        </xdr:to>
        <xdr:sp macro="" textlink="">
          <xdr:nvSpPr>
            <xdr:cNvPr id="5306" name="Check Box 186" hidden="1">
              <a:extLst>
                <a:ext uri="{63B3BB69-23CF-44E3-9099-C40C66FF867C}">
                  <a14:compatExt spid="_x0000_s5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48</xdr:row>
          <xdr:rowOff>0</xdr:rowOff>
        </xdr:from>
        <xdr:to>
          <xdr:col>12</xdr:col>
          <xdr:colOff>228600</xdr:colOff>
          <xdr:row>48</xdr:row>
          <xdr:rowOff>219075</xdr:rowOff>
        </xdr:to>
        <xdr:sp macro="" textlink="">
          <xdr:nvSpPr>
            <xdr:cNvPr id="5307" name="Check Box 187" hidden="1">
              <a:extLst>
                <a:ext uri="{63B3BB69-23CF-44E3-9099-C40C66FF867C}">
                  <a14:compatExt spid="_x0000_s5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49</xdr:row>
          <xdr:rowOff>0</xdr:rowOff>
        </xdr:from>
        <xdr:to>
          <xdr:col>12</xdr:col>
          <xdr:colOff>228600</xdr:colOff>
          <xdr:row>49</xdr:row>
          <xdr:rowOff>219075</xdr:rowOff>
        </xdr:to>
        <xdr:sp macro="" textlink="">
          <xdr:nvSpPr>
            <xdr:cNvPr id="5311" name="Check Box 191" hidden="1">
              <a:extLst>
                <a:ext uri="{63B3BB69-23CF-44E3-9099-C40C66FF867C}">
                  <a14:compatExt spid="_x0000_s5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44</xdr:row>
          <xdr:rowOff>0</xdr:rowOff>
        </xdr:from>
        <xdr:to>
          <xdr:col>1</xdr:col>
          <xdr:colOff>228600</xdr:colOff>
          <xdr:row>44</xdr:row>
          <xdr:rowOff>219075</xdr:rowOff>
        </xdr:to>
        <xdr:sp macro="" textlink="">
          <xdr:nvSpPr>
            <xdr:cNvPr id="5312" name="Check Box 192" hidden="1">
              <a:extLst>
                <a:ext uri="{63B3BB69-23CF-44E3-9099-C40C66FF867C}">
                  <a14:compatExt spid="_x0000_s5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49</xdr:row>
          <xdr:rowOff>0</xdr:rowOff>
        </xdr:from>
        <xdr:to>
          <xdr:col>1</xdr:col>
          <xdr:colOff>228600</xdr:colOff>
          <xdr:row>49</xdr:row>
          <xdr:rowOff>219075</xdr:rowOff>
        </xdr:to>
        <xdr:sp macro="" textlink="">
          <xdr:nvSpPr>
            <xdr:cNvPr id="5315" name="Check Box 195" hidden="1">
              <a:extLst>
                <a:ext uri="{63B3BB69-23CF-44E3-9099-C40C66FF867C}">
                  <a14:compatExt spid="_x0000_s5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50</xdr:row>
          <xdr:rowOff>0</xdr:rowOff>
        </xdr:from>
        <xdr:to>
          <xdr:col>1</xdr:col>
          <xdr:colOff>228600</xdr:colOff>
          <xdr:row>50</xdr:row>
          <xdr:rowOff>219075</xdr:rowOff>
        </xdr:to>
        <xdr:sp macro="" textlink="">
          <xdr:nvSpPr>
            <xdr:cNvPr id="5316" name="Check Box 196" hidden="1">
              <a:extLst>
                <a:ext uri="{63B3BB69-23CF-44E3-9099-C40C66FF867C}">
                  <a14:compatExt spid="_x0000_s5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49</xdr:row>
          <xdr:rowOff>0</xdr:rowOff>
        </xdr:from>
        <xdr:to>
          <xdr:col>12</xdr:col>
          <xdr:colOff>228600</xdr:colOff>
          <xdr:row>49</xdr:row>
          <xdr:rowOff>219075</xdr:rowOff>
        </xdr:to>
        <xdr:sp macro="" textlink="">
          <xdr:nvSpPr>
            <xdr:cNvPr id="5317" name="Check Box 197" hidden="1">
              <a:extLst>
                <a:ext uri="{63B3BB69-23CF-44E3-9099-C40C66FF867C}">
                  <a14:compatExt spid="_x0000_s5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40</xdr:row>
          <xdr:rowOff>19050</xdr:rowOff>
        </xdr:from>
        <xdr:to>
          <xdr:col>1</xdr:col>
          <xdr:colOff>219075</xdr:colOff>
          <xdr:row>40</xdr:row>
          <xdr:rowOff>238125</xdr:rowOff>
        </xdr:to>
        <xdr:sp macro="" textlink="">
          <xdr:nvSpPr>
            <xdr:cNvPr id="5319" name="Check Box 199" hidden="1">
              <a:extLst>
                <a:ext uri="{63B3BB69-23CF-44E3-9099-C40C66FF867C}">
                  <a14:compatExt spid="_x0000_s5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46</xdr:row>
          <xdr:rowOff>0</xdr:rowOff>
        </xdr:from>
        <xdr:to>
          <xdr:col>20</xdr:col>
          <xdr:colOff>247650</xdr:colOff>
          <xdr:row>46</xdr:row>
          <xdr:rowOff>238125</xdr:rowOff>
        </xdr:to>
        <xdr:sp macro="" textlink="">
          <xdr:nvSpPr>
            <xdr:cNvPr id="5320" name="Check Box 200" hidden="1">
              <a:extLst>
                <a:ext uri="{63B3BB69-23CF-44E3-9099-C40C66FF867C}">
                  <a14:compatExt spid="_x0000_s5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46</xdr:row>
          <xdr:rowOff>9525</xdr:rowOff>
        </xdr:from>
        <xdr:to>
          <xdr:col>23</xdr:col>
          <xdr:colOff>238125</xdr:colOff>
          <xdr:row>46</xdr:row>
          <xdr:rowOff>257175</xdr:rowOff>
        </xdr:to>
        <xdr:sp macro="" textlink="">
          <xdr:nvSpPr>
            <xdr:cNvPr id="5321" name="Check Box 201" hidden="1">
              <a:extLst>
                <a:ext uri="{63B3BB69-23CF-44E3-9099-C40C66FF867C}">
                  <a14:compatExt spid="_x0000_s5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38100</xdr:colOff>
          <xdr:row>46</xdr:row>
          <xdr:rowOff>0</xdr:rowOff>
        </xdr:from>
        <xdr:to>
          <xdr:col>26</xdr:col>
          <xdr:colOff>257175</xdr:colOff>
          <xdr:row>46</xdr:row>
          <xdr:rowOff>247650</xdr:rowOff>
        </xdr:to>
        <xdr:sp macro="" textlink="">
          <xdr:nvSpPr>
            <xdr:cNvPr id="5322" name="Check Box 202" hidden="1">
              <a:extLst>
                <a:ext uri="{63B3BB69-23CF-44E3-9099-C40C66FF867C}">
                  <a14:compatExt spid="_x0000_s5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40</xdr:row>
          <xdr:rowOff>0</xdr:rowOff>
        </xdr:from>
        <xdr:to>
          <xdr:col>12</xdr:col>
          <xdr:colOff>228600</xdr:colOff>
          <xdr:row>40</xdr:row>
          <xdr:rowOff>219075</xdr:rowOff>
        </xdr:to>
        <xdr:sp macro="" textlink="">
          <xdr:nvSpPr>
            <xdr:cNvPr id="5324" name="Check Box 204" hidden="1">
              <a:extLst>
                <a:ext uri="{63B3BB69-23CF-44E3-9099-C40C66FF867C}">
                  <a14:compatExt spid="_x0000_s5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I70"/>
  <sheetViews>
    <sheetView zoomScale="90" zoomScaleNormal="90" workbookViewId="0">
      <pane xSplit="2" ySplit="5" topLeftCell="C12" activePane="bottomRight" state="frozen"/>
      <selection pane="topRight" activeCell="C1" sqref="C1"/>
      <selection pane="bottomLeft" activeCell="A6" sqref="A6"/>
      <selection pane="bottomRight" activeCell="G21" sqref="G21"/>
    </sheetView>
  </sheetViews>
  <sheetFormatPr defaultRowHeight="18.75"/>
  <cols>
    <col min="1" max="1" width="9.375" style="24" customWidth="1"/>
    <col min="2" max="2" width="19.375" style="24" customWidth="1"/>
    <col min="3" max="3" width="18.375" style="22" customWidth="1"/>
    <col min="4" max="4" width="10.125" style="24" customWidth="1"/>
    <col min="5" max="5" width="13" style="24" customWidth="1"/>
    <col min="6" max="6" width="12.75" style="58" customWidth="1"/>
    <col min="7" max="7" width="10.625" style="58" customWidth="1"/>
    <col min="8" max="8" width="23.125" style="24" customWidth="1"/>
    <col min="9" max="9" width="19.125" style="24" customWidth="1"/>
    <col min="10" max="10" width="21.25" style="24" customWidth="1"/>
    <col min="11" max="11" width="12.625" style="24" customWidth="1"/>
    <col min="12" max="15" width="5.625" style="24" customWidth="1"/>
    <col min="16" max="16" width="14.625" style="59" customWidth="1"/>
    <col min="17" max="20" width="8.625" style="24" customWidth="1"/>
    <col min="21" max="21" width="8.625" style="59" customWidth="1"/>
    <col min="22" max="22" width="18.875" style="22" customWidth="1"/>
    <col min="23" max="30" width="8.625" style="22" customWidth="1"/>
    <col min="31" max="39" width="8.625" style="24" customWidth="1"/>
    <col min="40" max="43" width="9" style="59"/>
    <col min="44" max="44" width="11.625" style="59" customWidth="1"/>
    <col min="45" max="46" width="9" style="59"/>
    <col min="47" max="47" width="9" style="24"/>
    <col min="48" max="49" width="8.625" style="24" customWidth="1"/>
    <col min="50" max="16384" width="9" style="24"/>
  </cols>
  <sheetData>
    <row r="1" spans="1:61" ht="24.95" customHeight="1">
      <c r="A1" s="61" t="s">
        <v>137</v>
      </c>
      <c r="B1" s="6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39"/>
      <c r="AE1" s="22"/>
      <c r="AF1" s="22"/>
      <c r="AG1" s="22"/>
      <c r="AH1" s="22"/>
      <c r="AI1" s="22"/>
      <c r="AJ1" s="22"/>
      <c r="AK1" s="22"/>
      <c r="AL1" s="22"/>
      <c r="AM1" s="22"/>
      <c r="AN1" s="40"/>
      <c r="AO1" s="40"/>
      <c r="AP1" s="40"/>
      <c r="AQ1" s="40"/>
      <c r="AR1" s="40"/>
      <c r="AS1" s="40"/>
      <c r="AT1" s="40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</row>
    <row r="2" spans="1:61" ht="24.95" customHeight="1" thickBot="1">
      <c r="A2" s="65" t="s">
        <v>138</v>
      </c>
      <c r="B2" s="66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</row>
    <row r="3" spans="1:61" s="41" customFormat="1" ht="15" customHeight="1">
      <c r="A3" s="118" t="s">
        <v>12</v>
      </c>
      <c r="B3" s="115" t="s">
        <v>8</v>
      </c>
      <c r="C3" s="109" t="s">
        <v>128</v>
      </c>
      <c r="D3" s="112" t="s">
        <v>9</v>
      </c>
      <c r="E3" s="112" t="s">
        <v>2</v>
      </c>
      <c r="F3" s="127" t="s">
        <v>4</v>
      </c>
      <c r="G3" s="127"/>
      <c r="H3" s="112" t="s">
        <v>3</v>
      </c>
      <c r="I3" s="112" t="s">
        <v>10</v>
      </c>
      <c r="J3" s="112" t="s">
        <v>11</v>
      </c>
      <c r="K3" s="129" t="s">
        <v>16</v>
      </c>
      <c r="L3" s="130"/>
      <c r="M3" s="130"/>
      <c r="N3" s="130"/>
      <c r="O3" s="131"/>
      <c r="P3" s="138" t="s">
        <v>19</v>
      </c>
      <c r="Q3" s="141" t="s">
        <v>21</v>
      </c>
      <c r="R3" s="141"/>
      <c r="S3" s="141"/>
      <c r="T3" s="143" t="s">
        <v>22</v>
      </c>
      <c r="U3" s="143"/>
      <c r="V3" s="145" t="s">
        <v>25</v>
      </c>
      <c r="W3" s="148" t="s">
        <v>24</v>
      </c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50" t="s">
        <v>26</v>
      </c>
      <c r="AI3" s="150"/>
      <c r="AJ3" s="150"/>
      <c r="AK3" s="150"/>
      <c r="AL3" s="150"/>
      <c r="AM3" s="150"/>
      <c r="AN3" s="152" t="s">
        <v>30</v>
      </c>
      <c r="AO3" s="152"/>
      <c r="AP3" s="152"/>
      <c r="AQ3" s="152"/>
      <c r="AR3" s="152"/>
      <c r="AS3" s="152"/>
      <c r="AT3" s="152"/>
      <c r="AU3" s="121" t="s">
        <v>122</v>
      </c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3" t="s">
        <v>127</v>
      </c>
      <c r="BG3" s="124"/>
    </row>
    <row r="4" spans="1:61" s="41" customFormat="1" ht="15" customHeight="1">
      <c r="A4" s="119"/>
      <c r="B4" s="116"/>
      <c r="C4" s="110"/>
      <c r="D4" s="113"/>
      <c r="E4" s="113"/>
      <c r="F4" s="128"/>
      <c r="G4" s="128"/>
      <c r="H4" s="113"/>
      <c r="I4" s="113"/>
      <c r="J4" s="113"/>
      <c r="K4" s="132"/>
      <c r="L4" s="133"/>
      <c r="M4" s="133"/>
      <c r="N4" s="133"/>
      <c r="O4" s="134"/>
      <c r="P4" s="139"/>
      <c r="Q4" s="142"/>
      <c r="R4" s="142"/>
      <c r="S4" s="142"/>
      <c r="T4" s="144"/>
      <c r="U4" s="144"/>
      <c r="V4" s="146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51"/>
      <c r="AI4" s="151"/>
      <c r="AJ4" s="151"/>
      <c r="AK4" s="151"/>
      <c r="AL4" s="151"/>
      <c r="AM4" s="151"/>
      <c r="AN4" s="153"/>
      <c r="AO4" s="153"/>
      <c r="AP4" s="153"/>
      <c r="AQ4" s="153"/>
      <c r="AR4" s="153"/>
      <c r="AS4" s="153"/>
      <c r="AT4" s="153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5"/>
      <c r="BG4" s="126"/>
    </row>
    <row r="5" spans="1:61" s="41" customFormat="1" ht="15" customHeight="1" thickBot="1">
      <c r="A5" s="120"/>
      <c r="B5" s="117"/>
      <c r="C5" s="111"/>
      <c r="D5" s="114"/>
      <c r="E5" s="114"/>
      <c r="F5" s="82" t="s">
        <v>4</v>
      </c>
      <c r="G5" s="82" t="s">
        <v>130</v>
      </c>
      <c r="H5" s="114"/>
      <c r="I5" s="114"/>
      <c r="J5" s="114"/>
      <c r="K5" s="83" t="s">
        <v>131</v>
      </c>
      <c r="L5" s="135" t="s">
        <v>132</v>
      </c>
      <c r="M5" s="136"/>
      <c r="N5" s="136"/>
      <c r="O5" s="137"/>
      <c r="P5" s="140"/>
      <c r="Q5" s="84">
        <v>1</v>
      </c>
      <c r="R5" s="84">
        <v>2</v>
      </c>
      <c r="S5" s="84">
        <v>3</v>
      </c>
      <c r="T5" s="85" t="s">
        <v>129</v>
      </c>
      <c r="U5" s="86" t="s">
        <v>23</v>
      </c>
      <c r="V5" s="147"/>
      <c r="W5" s="87" t="s">
        <v>96</v>
      </c>
      <c r="X5" s="87" t="s">
        <v>149</v>
      </c>
      <c r="Y5" s="88" t="s">
        <v>97</v>
      </c>
      <c r="Z5" s="87" t="s">
        <v>150</v>
      </c>
      <c r="AA5" s="88" t="s">
        <v>98</v>
      </c>
      <c r="AB5" s="87" t="s">
        <v>151</v>
      </c>
      <c r="AC5" s="88" t="s">
        <v>99</v>
      </c>
      <c r="AD5" s="87" t="s">
        <v>152</v>
      </c>
      <c r="AE5" s="88" t="s">
        <v>100</v>
      </c>
      <c r="AF5" s="87" t="s">
        <v>153</v>
      </c>
      <c r="AG5" s="88" t="s">
        <v>101</v>
      </c>
      <c r="AH5" s="89" t="s">
        <v>96</v>
      </c>
      <c r="AI5" s="89" t="s">
        <v>139</v>
      </c>
      <c r="AJ5" s="89" t="s">
        <v>140</v>
      </c>
      <c r="AK5" s="89" t="s">
        <v>141</v>
      </c>
      <c r="AL5" s="89" t="s">
        <v>142</v>
      </c>
      <c r="AM5" s="89" t="s">
        <v>143</v>
      </c>
      <c r="AN5" s="90" t="s">
        <v>102</v>
      </c>
      <c r="AO5" s="90" t="s">
        <v>104</v>
      </c>
      <c r="AP5" s="90" t="s">
        <v>105</v>
      </c>
      <c r="AQ5" s="90" t="s">
        <v>106</v>
      </c>
      <c r="AR5" s="91" t="s">
        <v>103</v>
      </c>
      <c r="AS5" s="90" t="s">
        <v>107</v>
      </c>
      <c r="AT5" s="90" t="s">
        <v>108</v>
      </c>
      <c r="AU5" s="92" t="s">
        <v>109</v>
      </c>
      <c r="AV5" s="92" t="s">
        <v>112</v>
      </c>
      <c r="AW5" s="92" t="s">
        <v>113</v>
      </c>
      <c r="AX5" s="92" t="s">
        <v>114</v>
      </c>
      <c r="AY5" s="92" t="s">
        <v>115</v>
      </c>
      <c r="AZ5" s="92" t="s">
        <v>116</v>
      </c>
      <c r="BA5" s="92" t="s">
        <v>117</v>
      </c>
      <c r="BB5" s="92" t="s">
        <v>118</v>
      </c>
      <c r="BC5" s="92" t="s">
        <v>119</v>
      </c>
      <c r="BD5" s="92" t="s">
        <v>120</v>
      </c>
      <c r="BE5" s="92" t="s">
        <v>121</v>
      </c>
      <c r="BF5" s="93" t="s">
        <v>123</v>
      </c>
      <c r="BG5" s="94" t="s">
        <v>124</v>
      </c>
    </row>
    <row r="6" spans="1:61" ht="24.95" customHeight="1">
      <c r="A6" s="96">
        <v>1</v>
      </c>
      <c r="B6" s="95"/>
      <c r="C6" s="43"/>
      <c r="D6" s="42"/>
      <c r="E6" s="67"/>
      <c r="F6" s="68"/>
      <c r="G6" s="69">
        <f t="shared" ref="G6:G55" si="0">DATEDIF(F6,$B$1,"Y")</f>
        <v>0</v>
      </c>
      <c r="H6" s="42"/>
      <c r="I6" s="42"/>
      <c r="J6" s="42"/>
      <c r="K6" s="70"/>
      <c r="L6" s="70"/>
      <c r="M6" s="70" t="s">
        <v>84</v>
      </c>
      <c r="N6" s="70"/>
      <c r="O6" s="70" t="s">
        <v>85</v>
      </c>
      <c r="P6" s="71"/>
      <c r="Q6" s="72"/>
      <c r="R6" s="72"/>
      <c r="S6" s="72"/>
      <c r="T6" s="73"/>
      <c r="U6" s="74"/>
      <c r="V6" s="75"/>
      <c r="W6" s="76"/>
      <c r="X6" s="76"/>
      <c r="Y6" s="76"/>
      <c r="Z6" s="76"/>
      <c r="AA6" s="76"/>
      <c r="AB6" s="76"/>
      <c r="AC6" s="76"/>
      <c r="AD6" s="76"/>
      <c r="AE6" s="77"/>
      <c r="AF6" s="77"/>
      <c r="AG6" s="77"/>
      <c r="AH6" s="78"/>
      <c r="AI6" s="78"/>
      <c r="AJ6" s="78"/>
      <c r="AK6" s="78"/>
      <c r="AL6" s="78"/>
      <c r="AM6" s="78"/>
      <c r="AN6" s="79"/>
      <c r="AO6" s="79"/>
      <c r="AP6" s="79"/>
      <c r="AQ6" s="79"/>
      <c r="AR6" s="79"/>
      <c r="AS6" s="79"/>
      <c r="AT6" s="79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1"/>
      <c r="BG6" s="81"/>
    </row>
    <row r="7" spans="1:61" ht="24.95" customHeight="1">
      <c r="A7" s="96">
        <v>2</v>
      </c>
      <c r="B7" s="95"/>
      <c r="C7" s="43"/>
      <c r="D7" s="23"/>
      <c r="E7" s="63"/>
      <c r="F7" s="44"/>
      <c r="G7" s="69">
        <f t="shared" si="0"/>
        <v>0</v>
      </c>
      <c r="H7" s="23"/>
      <c r="I7" s="23"/>
      <c r="J7" s="23"/>
      <c r="K7" s="46"/>
      <c r="L7" s="46"/>
      <c r="M7" s="46" t="s">
        <v>17</v>
      </c>
      <c r="N7" s="46"/>
      <c r="O7" s="46" t="s">
        <v>18</v>
      </c>
      <c r="P7" s="47"/>
      <c r="Q7" s="48"/>
      <c r="R7" s="48"/>
      <c r="S7" s="48"/>
      <c r="T7" s="49"/>
      <c r="U7" s="50"/>
      <c r="V7" s="51"/>
      <c r="W7" s="52"/>
      <c r="X7" s="52"/>
      <c r="Y7" s="52"/>
      <c r="Z7" s="52"/>
      <c r="AA7" s="52"/>
      <c r="AB7" s="52"/>
      <c r="AC7" s="52"/>
      <c r="AD7" s="52"/>
      <c r="AE7" s="38"/>
      <c r="AF7" s="38"/>
      <c r="AG7" s="38"/>
      <c r="AH7" s="53"/>
      <c r="AI7" s="53"/>
      <c r="AJ7" s="53"/>
      <c r="AK7" s="53"/>
      <c r="AL7" s="53"/>
      <c r="AM7" s="53"/>
      <c r="AN7" s="54"/>
      <c r="AO7" s="54"/>
      <c r="AP7" s="54"/>
      <c r="AQ7" s="54"/>
      <c r="AR7" s="54"/>
      <c r="AS7" s="54"/>
      <c r="AT7" s="54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6"/>
      <c r="BG7" s="56"/>
    </row>
    <row r="8" spans="1:61" ht="24.95" customHeight="1">
      <c r="A8" s="96">
        <v>3</v>
      </c>
      <c r="B8" s="95"/>
      <c r="C8" s="43"/>
      <c r="D8" s="23"/>
      <c r="E8" s="63"/>
      <c r="F8" s="44"/>
      <c r="G8" s="45">
        <f t="shared" si="0"/>
        <v>0</v>
      </c>
      <c r="H8" s="23"/>
      <c r="I8" s="23"/>
      <c r="J8" s="23"/>
      <c r="K8" s="46"/>
      <c r="L8" s="46"/>
      <c r="M8" s="46" t="s">
        <v>17</v>
      </c>
      <c r="N8" s="46"/>
      <c r="O8" s="46" t="s">
        <v>18</v>
      </c>
      <c r="P8" s="47"/>
      <c r="Q8" s="48"/>
      <c r="R8" s="48"/>
      <c r="S8" s="48"/>
      <c r="T8" s="49"/>
      <c r="U8" s="50"/>
      <c r="V8" s="51"/>
      <c r="W8" s="52"/>
      <c r="X8" s="52"/>
      <c r="Y8" s="52"/>
      <c r="Z8" s="52"/>
      <c r="AA8" s="52"/>
      <c r="AB8" s="52"/>
      <c r="AC8" s="52"/>
      <c r="AD8" s="52"/>
      <c r="AE8" s="38"/>
      <c r="AF8" s="38"/>
      <c r="AG8" s="38"/>
      <c r="AH8" s="53"/>
      <c r="AI8" s="53"/>
      <c r="AJ8" s="53"/>
      <c r="AK8" s="53"/>
      <c r="AL8" s="53"/>
      <c r="AM8" s="53"/>
      <c r="AN8" s="54"/>
      <c r="AO8" s="54"/>
      <c r="AP8" s="54"/>
      <c r="AQ8" s="54"/>
      <c r="AR8" s="54"/>
      <c r="AS8" s="54"/>
      <c r="AT8" s="54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6"/>
      <c r="BG8" s="56"/>
    </row>
    <row r="9" spans="1:61" ht="24.95" customHeight="1">
      <c r="A9" s="96">
        <v>4</v>
      </c>
      <c r="B9" s="95"/>
      <c r="C9" s="43"/>
      <c r="D9" s="23"/>
      <c r="E9" s="63"/>
      <c r="F9" s="44"/>
      <c r="G9" s="45">
        <f t="shared" si="0"/>
        <v>0</v>
      </c>
      <c r="H9" s="23"/>
      <c r="I9" s="23"/>
      <c r="J9" s="23"/>
      <c r="K9" s="46"/>
      <c r="L9" s="46"/>
      <c r="M9" s="46" t="s">
        <v>17</v>
      </c>
      <c r="N9" s="46"/>
      <c r="O9" s="46" t="s">
        <v>18</v>
      </c>
      <c r="P9" s="47"/>
      <c r="Q9" s="48"/>
      <c r="R9" s="48"/>
      <c r="S9" s="48"/>
      <c r="T9" s="49"/>
      <c r="U9" s="50"/>
      <c r="V9" s="51"/>
      <c r="W9" s="52"/>
      <c r="X9" s="52"/>
      <c r="Y9" s="52"/>
      <c r="Z9" s="52"/>
      <c r="AA9" s="52"/>
      <c r="AB9" s="52"/>
      <c r="AC9" s="52"/>
      <c r="AD9" s="52"/>
      <c r="AE9" s="38"/>
      <c r="AF9" s="38"/>
      <c r="AG9" s="38"/>
      <c r="AH9" s="53"/>
      <c r="AI9" s="53"/>
      <c r="AJ9" s="53"/>
      <c r="AK9" s="53"/>
      <c r="AL9" s="53"/>
      <c r="AM9" s="53"/>
      <c r="AN9" s="54"/>
      <c r="AO9" s="54"/>
      <c r="AP9" s="54"/>
      <c r="AQ9" s="54"/>
      <c r="AR9" s="54"/>
      <c r="AS9" s="54"/>
      <c r="AT9" s="54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6"/>
      <c r="BG9" s="56"/>
    </row>
    <row r="10" spans="1:61" ht="24.95" customHeight="1">
      <c r="A10" s="96">
        <v>5</v>
      </c>
      <c r="B10" s="95"/>
      <c r="C10" s="43"/>
      <c r="D10" s="23"/>
      <c r="E10" s="63"/>
      <c r="F10" s="44"/>
      <c r="G10" s="45">
        <f t="shared" si="0"/>
        <v>0</v>
      </c>
      <c r="H10" s="23"/>
      <c r="I10" s="23"/>
      <c r="J10" s="23"/>
      <c r="K10" s="46"/>
      <c r="L10" s="46"/>
      <c r="M10" s="46" t="s">
        <v>17</v>
      </c>
      <c r="N10" s="46"/>
      <c r="O10" s="46" t="s">
        <v>18</v>
      </c>
      <c r="P10" s="47"/>
      <c r="Q10" s="48"/>
      <c r="R10" s="48"/>
      <c r="S10" s="48"/>
      <c r="T10" s="49"/>
      <c r="U10" s="50"/>
      <c r="V10" s="51"/>
      <c r="W10" s="52"/>
      <c r="X10" s="52"/>
      <c r="Y10" s="52"/>
      <c r="Z10" s="52"/>
      <c r="AA10" s="52"/>
      <c r="AB10" s="52"/>
      <c r="AC10" s="52"/>
      <c r="AD10" s="52"/>
      <c r="AE10" s="38"/>
      <c r="AF10" s="38"/>
      <c r="AG10" s="38"/>
      <c r="AH10" s="53"/>
      <c r="AI10" s="53"/>
      <c r="AJ10" s="53"/>
      <c r="AK10" s="53"/>
      <c r="AL10" s="53"/>
      <c r="AM10" s="53"/>
      <c r="AN10" s="54"/>
      <c r="AO10" s="54"/>
      <c r="AP10" s="54"/>
      <c r="AQ10" s="54"/>
      <c r="AR10" s="54"/>
      <c r="AS10" s="54"/>
      <c r="AT10" s="54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6"/>
      <c r="BG10" s="56"/>
    </row>
    <row r="11" spans="1:61" ht="24.95" customHeight="1">
      <c r="A11" s="96">
        <v>6</v>
      </c>
      <c r="B11" s="95"/>
      <c r="C11" s="43"/>
      <c r="D11" s="23"/>
      <c r="E11" s="63"/>
      <c r="F11" s="44"/>
      <c r="G11" s="45">
        <f t="shared" si="0"/>
        <v>0</v>
      </c>
      <c r="H11" s="23"/>
      <c r="I11" s="23"/>
      <c r="J11" s="23"/>
      <c r="K11" s="46"/>
      <c r="L11" s="46"/>
      <c r="M11" s="46" t="s">
        <v>17</v>
      </c>
      <c r="N11" s="46"/>
      <c r="O11" s="46" t="s">
        <v>18</v>
      </c>
      <c r="P11" s="47"/>
      <c r="Q11" s="48"/>
      <c r="R11" s="48"/>
      <c r="S11" s="48"/>
      <c r="T11" s="49"/>
      <c r="U11" s="50"/>
      <c r="V11" s="51"/>
      <c r="W11" s="52"/>
      <c r="X11" s="52"/>
      <c r="Y11" s="52"/>
      <c r="Z11" s="52"/>
      <c r="AA11" s="52"/>
      <c r="AB11" s="52"/>
      <c r="AC11" s="52"/>
      <c r="AD11" s="52"/>
      <c r="AE11" s="38"/>
      <c r="AF11" s="38"/>
      <c r="AG11" s="38"/>
      <c r="AH11" s="53"/>
      <c r="AI11" s="53"/>
      <c r="AJ11" s="53"/>
      <c r="AK11" s="53"/>
      <c r="AL11" s="53"/>
      <c r="AM11" s="53"/>
      <c r="AN11" s="54"/>
      <c r="AO11" s="54"/>
      <c r="AP11" s="54"/>
      <c r="AQ11" s="54"/>
      <c r="AR11" s="54"/>
      <c r="AS11" s="54"/>
      <c r="AT11" s="54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6"/>
      <c r="BG11" s="56"/>
    </row>
    <row r="12" spans="1:61" ht="24.95" customHeight="1">
      <c r="A12" s="96">
        <v>7</v>
      </c>
      <c r="B12" s="95"/>
      <c r="C12" s="43"/>
      <c r="D12" s="23"/>
      <c r="E12" s="63"/>
      <c r="F12" s="44"/>
      <c r="G12" s="45">
        <f t="shared" si="0"/>
        <v>0</v>
      </c>
      <c r="H12" s="23"/>
      <c r="I12" s="23"/>
      <c r="J12" s="23"/>
      <c r="K12" s="46"/>
      <c r="L12" s="46"/>
      <c r="M12" s="46" t="s">
        <v>17</v>
      </c>
      <c r="N12" s="46"/>
      <c r="O12" s="46" t="s">
        <v>18</v>
      </c>
      <c r="P12" s="47"/>
      <c r="Q12" s="48"/>
      <c r="R12" s="48"/>
      <c r="S12" s="48"/>
      <c r="T12" s="49"/>
      <c r="U12" s="50"/>
      <c r="V12" s="51"/>
      <c r="W12" s="52"/>
      <c r="X12" s="52"/>
      <c r="Y12" s="52"/>
      <c r="Z12" s="52"/>
      <c r="AA12" s="52"/>
      <c r="AB12" s="52"/>
      <c r="AC12" s="52"/>
      <c r="AD12" s="52"/>
      <c r="AE12" s="38"/>
      <c r="AF12" s="38"/>
      <c r="AG12" s="38"/>
      <c r="AH12" s="53"/>
      <c r="AI12" s="53"/>
      <c r="AJ12" s="53"/>
      <c r="AK12" s="53"/>
      <c r="AL12" s="53"/>
      <c r="AM12" s="53"/>
      <c r="AN12" s="54"/>
      <c r="AO12" s="54"/>
      <c r="AP12" s="54"/>
      <c r="AQ12" s="54"/>
      <c r="AR12" s="54"/>
      <c r="AS12" s="54"/>
      <c r="AT12" s="54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6"/>
      <c r="BG12" s="56"/>
    </row>
    <row r="13" spans="1:61" ht="24.95" customHeight="1">
      <c r="A13" s="96">
        <v>8</v>
      </c>
      <c r="B13" s="95"/>
      <c r="C13" s="43"/>
      <c r="D13" s="23"/>
      <c r="E13" s="63"/>
      <c r="F13" s="44"/>
      <c r="G13" s="45">
        <f t="shared" si="0"/>
        <v>0</v>
      </c>
      <c r="H13" s="23"/>
      <c r="I13" s="23"/>
      <c r="J13" s="23"/>
      <c r="K13" s="46"/>
      <c r="L13" s="46"/>
      <c r="M13" s="46" t="s">
        <v>17</v>
      </c>
      <c r="N13" s="46"/>
      <c r="O13" s="46" t="s">
        <v>18</v>
      </c>
      <c r="P13" s="47"/>
      <c r="Q13" s="48"/>
      <c r="R13" s="48"/>
      <c r="S13" s="48"/>
      <c r="T13" s="49"/>
      <c r="U13" s="50"/>
      <c r="V13" s="51"/>
      <c r="W13" s="52"/>
      <c r="X13" s="52"/>
      <c r="Y13" s="52"/>
      <c r="Z13" s="52"/>
      <c r="AA13" s="52"/>
      <c r="AB13" s="52"/>
      <c r="AC13" s="52"/>
      <c r="AD13" s="52"/>
      <c r="AE13" s="38"/>
      <c r="AF13" s="38"/>
      <c r="AG13" s="38"/>
      <c r="AH13" s="53"/>
      <c r="AI13" s="53"/>
      <c r="AJ13" s="53"/>
      <c r="AK13" s="53"/>
      <c r="AL13" s="53"/>
      <c r="AM13" s="53"/>
      <c r="AN13" s="54"/>
      <c r="AO13" s="54"/>
      <c r="AP13" s="54"/>
      <c r="AQ13" s="54"/>
      <c r="AR13" s="54"/>
      <c r="AS13" s="54"/>
      <c r="AT13" s="54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6"/>
      <c r="BG13" s="56"/>
    </row>
    <row r="14" spans="1:61" ht="24.95" customHeight="1">
      <c r="A14" s="96">
        <v>9</v>
      </c>
      <c r="B14" s="95"/>
      <c r="C14" s="43"/>
      <c r="D14" s="23"/>
      <c r="E14" s="63"/>
      <c r="F14" s="44"/>
      <c r="G14" s="45">
        <f t="shared" si="0"/>
        <v>0</v>
      </c>
      <c r="H14" s="23"/>
      <c r="I14" s="23"/>
      <c r="J14" s="23"/>
      <c r="K14" s="46"/>
      <c r="L14" s="46"/>
      <c r="M14" s="46" t="s">
        <v>17</v>
      </c>
      <c r="N14" s="46"/>
      <c r="O14" s="46" t="s">
        <v>18</v>
      </c>
      <c r="P14" s="47"/>
      <c r="Q14" s="48"/>
      <c r="R14" s="48"/>
      <c r="S14" s="48"/>
      <c r="T14" s="49"/>
      <c r="U14" s="50"/>
      <c r="V14" s="51"/>
      <c r="W14" s="52"/>
      <c r="X14" s="52"/>
      <c r="Y14" s="52"/>
      <c r="Z14" s="52"/>
      <c r="AA14" s="52"/>
      <c r="AB14" s="52"/>
      <c r="AC14" s="52"/>
      <c r="AD14" s="52"/>
      <c r="AE14" s="38"/>
      <c r="AF14" s="38"/>
      <c r="AG14" s="38"/>
      <c r="AH14" s="53"/>
      <c r="AI14" s="53"/>
      <c r="AJ14" s="53"/>
      <c r="AK14" s="53"/>
      <c r="AL14" s="53"/>
      <c r="AM14" s="53"/>
      <c r="AN14" s="54"/>
      <c r="AO14" s="54"/>
      <c r="AP14" s="54"/>
      <c r="AQ14" s="54"/>
      <c r="AR14" s="54"/>
      <c r="AS14" s="54"/>
      <c r="AT14" s="54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6"/>
      <c r="BG14" s="56"/>
    </row>
    <row r="15" spans="1:61" ht="24.95" customHeight="1">
      <c r="A15" s="96">
        <v>10</v>
      </c>
      <c r="B15" s="95"/>
      <c r="C15" s="43"/>
      <c r="D15" s="23"/>
      <c r="E15" s="63"/>
      <c r="F15" s="44"/>
      <c r="G15" s="45">
        <f t="shared" si="0"/>
        <v>0</v>
      </c>
      <c r="H15" s="23"/>
      <c r="I15" s="23"/>
      <c r="J15" s="23"/>
      <c r="K15" s="46"/>
      <c r="L15" s="46"/>
      <c r="M15" s="46" t="s">
        <v>17</v>
      </c>
      <c r="N15" s="46"/>
      <c r="O15" s="46" t="s">
        <v>18</v>
      </c>
      <c r="P15" s="47"/>
      <c r="Q15" s="48"/>
      <c r="R15" s="48"/>
      <c r="S15" s="48"/>
      <c r="T15" s="49"/>
      <c r="U15" s="50"/>
      <c r="V15" s="51"/>
      <c r="W15" s="52"/>
      <c r="X15" s="52"/>
      <c r="Y15" s="52"/>
      <c r="Z15" s="52"/>
      <c r="AA15" s="52"/>
      <c r="AB15" s="52"/>
      <c r="AC15" s="52"/>
      <c r="AD15" s="52"/>
      <c r="AE15" s="38"/>
      <c r="AF15" s="38"/>
      <c r="AG15" s="38"/>
      <c r="AH15" s="53"/>
      <c r="AI15" s="53"/>
      <c r="AJ15" s="53"/>
      <c r="AK15" s="53"/>
      <c r="AL15" s="53"/>
      <c r="AM15" s="53"/>
      <c r="AN15" s="54"/>
      <c r="AO15" s="54"/>
      <c r="AP15" s="54"/>
      <c r="AQ15" s="54"/>
      <c r="AR15" s="54"/>
      <c r="AS15" s="54"/>
      <c r="AT15" s="54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6"/>
      <c r="BG15" s="56"/>
    </row>
    <row r="16" spans="1:61" ht="24.95" customHeight="1">
      <c r="A16" s="96">
        <v>11</v>
      </c>
      <c r="B16" s="95"/>
      <c r="C16" s="43"/>
      <c r="D16" s="23"/>
      <c r="E16" s="63"/>
      <c r="F16" s="44"/>
      <c r="G16" s="45">
        <f t="shared" si="0"/>
        <v>0</v>
      </c>
      <c r="H16" s="23"/>
      <c r="I16" s="23"/>
      <c r="J16" s="23"/>
      <c r="K16" s="46"/>
      <c r="L16" s="46"/>
      <c r="M16" s="46" t="s">
        <v>17</v>
      </c>
      <c r="N16" s="46"/>
      <c r="O16" s="46" t="s">
        <v>18</v>
      </c>
      <c r="P16" s="47"/>
      <c r="Q16" s="48"/>
      <c r="R16" s="48"/>
      <c r="S16" s="48"/>
      <c r="T16" s="49"/>
      <c r="U16" s="50"/>
      <c r="V16" s="51"/>
      <c r="W16" s="52"/>
      <c r="X16" s="52"/>
      <c r="Y16" s="52"/>
      <c r="Z16" s="52"/>
      <c r="AA16" s="52"/>
      <c r="AB16" s="52"/>
      <c r="AC16" s="52"/>
      <c r="AD16" s="52"/>
      <c r="AE16" s="38"/>
      <c r="AF16" s="38"/>
      <c r="AG16" s="38"/>
      <c r="AH16" s="53"/>
      <c r="AI16" s="53"/>
      <c r="AJ16" s="53"/>
      <c r="AK16" s="53"/>
      <c r="AL16" s="53"/>
      <c r="AM16" s="53"/>
      <c r="AN16" s="54"/>
      <c r="AO16" s="54"/>
      <c r="AP16" s="54"/>
      <c r="AQ16" s="54"/>
      <c r="AR16" s="54"/>
      <c r="AS16" s="54"/>
      <c r="AT16" s="54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6"/>
      <c r="BG16" s="56"/>
    </row>
    <row r="17" spans="1:59" ht="24.95" customHeight="1">
      <c r="A17" s="96">
        <v>12</v>
      </c>
      <c r="B17" s="95"/>
      <c r="C17" s="43"/>
      <c r="D17" s="23"/>
      <c r="E17" s="63"/>
      <c r="F17" s="44"/>
      <c r="G17" s="45">
        <f t="shared" si="0"/>
        <v>0</v>
      </c>
      <c r="H17" s="23"/>
      <c r="I17" s="23"/>
      <c r="J17" s="23"/>
      <c r="K17" s="46"/>
      <c r="L17" s="46"/>
      <c r="M17" s="46" t="s">
        <v>17</v>
      </c>
      <c r="N17" s="46"/>
      <c r="O17" s="46" t="s">
        <v>18</v>
      </c>
      <c r="P17" s="47"/>
      <c r="Q17" s="48"/>
      <c r="R17" s="48"/>
      <c r="S17" s="48"/>
      <c r="T17" s="49"/>
      <c r="U17" s="50"/>
      <c r="V17" s="51"/>
      <c r="W17" s="52"/>
      <c r="X17" s="52"/>
      <c r="Y17" s="52"/>
      <c r="Z17" s="52"/>
      <c r="AA17" s="52"/>
      <c r="AB17" s="52"/>
      <c r="AC17" s="52"/>
      <c r="AD17" s="52"/>
      <c r="AE17" s="38"/>
      <c r="AF17" s="38"/>
      <c r="AG17" s="38"/>
      <c r="AH17" s="53"/>
      <c r="AI17" s="53"/>
      <c r="AJ17" s="53"/>
      <c r="AK17" s="53"/>
      <c r="AL17" s="53"/>
      <c r="AM17" s="53"/>
      <c r="AN17" s="54"/>
      <c r="AO17" s="54"/>
      <c r="AP17" s="54"/>
      <c r="AQ17" s="54"/>
      <c r="AR17" s="54"/>
      <c r="AS17" s="54"/>
      <c r="AT17" s="54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6"/>
      <c r="BG17" s="56"/>
    </row>
    <row r="18" spans="1:59" ht="24.95" customHeight="1">
      <c r="A18" s="96">
        <v>13</v>
      </c>
      <c r="B18" s="95"/>
      <c r="C18" s="43"/>
      <c r="D18" s="23"/>
      <c r="E18" s="63"/>
      <c r="F18" s="44"/>
      <c r="G18" s="45">
        <f t="shared" si="0"/>
        <v>0</v>
      </c>
      <c r="H18" s="23"/>
      <c r="I18" s="23"/>
      <c r="J18" s="23"/>
      <c r="K18" s="46"/>
      <c r="L18" s="46"/>
      <c r="M18" s="46" t="s">
        <v>17</v>
      </c>
      <c r="N18" s="46"/>
      <c r="O18" s="46" t="s">
        <v>18</v>
      </c>
      <c r="P18" s="47"/>
      <c r="Q18" s="48"/>
      <c r="R18" s="48"/>
      <c r="S18" s="48"/>
      <c r="T18" s="49"/>
      <c r="U18" s="50"/>
      <c r="V18" s="51"/>
      <c r="W18" s="52"/>
      <c r="X18" s="52"/>
      <c r="Y18" s="52"/>
      <c r="Z18" s="52"/>
      <c r="AA18" s="52"/>
      <c r="AB18" s="52"/>
      <c r="AC18" s="52"/>
      <c r="AD18" s="52"/>
      <c r="AE18" s="38"/>
      <c r="AF18" s="38"/>
      <c r="AG18" s="38"/>
      <c r="AH18" s="53"/>
      <c r="AI18" s="53"/>
      <c r="AJ18" s="53"/>
      <c r="AK18" s="53"/>
      <c r="AL18" s="53"/>
      <c r="AM18" s="53"/>
      <c r="AN18" s="54"/>
      <c r="AO18" s="54"/>
      <c r="AP18" s="54"/>
      <c r="AQ18" s="54"/>
      <c r="AR18" s="54"/>
      <c r="AS18" s="54"/>
      <c r="AT18" s="54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6"/>
      <c r="BG18" s="56"/>
    </row>
    <row r="19" spans="1:59" ht="24.95" customHeight="1">
      <c r="A19" s="96">
        <v>14</v>
      </c>
      <c r="B19" s="95"/>
      <c r="C19" s="43"/>
      <c r="D19" s="23"/>
      <c r="E19" s="63"/>
      <c r="F19" s="44"/>
      <c r="G19" s="45">
        <f t="shared" si="0"/>
        <v>0</v>
      </c>
      <c r="H19" s="23"/>
      <c r="I19" s="23"/>
      <c r="J19" s="23"/>
      <c r="K19" s="46"/>
      <c r="L19" s="46"/>
      <c r="M19" s="46" t="s">
        <v>17</v>
      </c>
      <c r="N19" s="46"/>
      <c r="O19" s="46" t="s">
        <v>18</v>
      </c>
      <c r="P19" s="47"/>
      <c r="Q19" s="48"/>
      <c r="R19" s="48"/>
      <c r="S19" s="48"/>
      <c r="T19" s="49"/>
      <c r="U19" s="50"/>
      <c r="V19" s="51"/>
      <c r="W19" s="52"/>
      <c r="X19" s="52"/>
      <c r="Y19" s="52"/>
      <c r="Z19" s="52"/>
      <c r="AA19" s="52"/>
      <c r="AB19" s="52"/>
      <c r="AC19" s="52"/>
      <c r="AD19" s="52"/>
      <c r="AE19" s="38"/>
      <c r="AF19" s="38"/>
      <c r="AG19" s="38"/>
      <c r="AH19" s="53"/>
      <c r="AI19" s="53"/>
      <c r="AJ19" s="53"/>
      <c r="AK19" s="53"/>
      <c r="AL19" s="53"/>
      <c r="AM19" s="53"/>
      <c r="AN19" s="54"/>
      <c r="AO19" s="54"/>
      <c r="AP19" s="54"/>
      <c r="AQ19" s="54"/>
      <c r="AR19" s="54"/>
      <c r="AS19" s="54"/>
      <c r="AT19" s="54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6"/>
      <c r="BG19" s="56"/>
    </row>
    <row r="20" spans="1:59" ht="24.95" customHeight="1">
      <c r="A20" s="96">
        <v>15</v>
      </c>
      <c r="B20" s="95"/>
      <c r="C20" s="43"/>
      <c r="D20" s="23"/>
      <c r="E20" s="63"/>
      <c r="F20" s="44"/>
      <c r="G20" s="45">
        <f t="shared" si="0"/>
        <v>0</v>
      </c>
      <c r="H20" s="23"/>
      <c r="I20" s="23"/>
      <c r="J20" s="23"/>
      <c r="K20" s="46"/>
      <c r="L20" s="46"/>
      <c r="M20" s="46" t="s">
        <v>17</v>
      </c>
      <c r="N20" s="46"/>
      <c r="O20" s="46" t="s">
        <v>18</v>
      </c>
      <c r="P20" s="47"/>
      <c r="Q20" s="48"/>
      <c r="R20" s="48"/>
      <c r="S20" s="48"/>
      <c r="T20" s="49"/>
      <c r="U20" s="50"/>
      <c r="V20" s="51"/>
      <c r="W20" s="52"/>
      <c r="X20" s="52"/>
      <c r="Y20" s="52"/>
      <c r="Z20" s="52"/>
      <c r="AA20" s="52"/>
      <c r="AB20" s="52"/>
      <c r="AC20" s="52"/>
      <c r="AD20" s="52"/>
      <c r="AE20" s="38"/>
      <c r="AF20" s="38"/>
      <c r="AG20" s="38"/>
      <c r="AH20" s="53"/>
      <c r="AI20" s="53"/>
      <c r="AJ20" s="53"/>
      <c r="AK20" s="53"/>
      <c r="AL20" s="53"/>
      <c r="AM20" s="53"/>
      <c r="AN20" s="54"/>
      <c r="AO20" s="54"/>
      <c r="AP20" s="54"/>
      <c r="AQ20" s="54"/>
      <c r="AR20" s="54"/>
      <c r="AS20" s="54"/>
      <c r="AT20" s="54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6"/>
      <c r="BG20" s="56"/>
    </row>
    <row r="21" spans="1:59" ht="24.95" customHeight="1">
      <c r="A21" s="96">
        <v>16</v>
      </c>
      <c r="B21" s="95"/>
      <c r="C21" s="43"/>
      <c r="D21" s="23"/>
      <c r="E21" s="63"/>
      <c r="F21" s="44"/>
      <c r="G21" s="45">
        <f t="shared" si="0"/>
        <v>0</v>
      </c>
      <c r="H21" s="23"/>
      <c r="I21" s="23"/>
      <c r="J21" s="23"/>
      <c r="K21" s="46"/>
      <c r="L21" s="46"/>
      <c r="M21" s="46" t="s">
        <v>17</v>
      </c>
      <c r="N21" s="46"/>
      <c r="O21" s="46" t="s">
        <v>18</v>
      </c>
      <c r="P21" s="47"/>
      <c r="Q21" s="48"/>
      <c r="R21" s="48"/>
      <c r="S21" s="48"/>
      <c r="T21" s="49"/>
      <c r="U21" s="50"/>
      <c r="V21" s="51"/>
      <c r="W21" s="52"/>
      <c r="X21" s="52"/>
      <c r="Y21" s="52"/>
      <c r="Z21" s="52"/>
      <c r="AA21" s="52"/>
      <c r="AB21" s="52"/>
      <c r="AC21" s="52"/>
      <c r="AD21" s="52"/>
      <c r="AE21" s="38"/>
      <c r="AF21" s="38"/>
      <c r="AG21" s="38"/>
      <c r="AH21" s="53"/>
      <c r="AI21" s="53"/>
      <c r="AJ21" s="53"/>
      <c r="AK21" s="53"/>
      <c r="AL21" s="53"/>
      <c r="AM21" s="53"/>
      <c r="AN21" s="54"/>
      <c r="AO21" s="54"/>
      <c r="AP21" s="54"/>
      <c r="AQ21" s="54"/>
      <c r="AR21" s="54"/>
      <c r="AS21" s="54"/>
      <c r="AT21" s="54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6"/>
      <c r="BG21" s="56"/>
    </row>
    <row r="22" spans="1:59" ht="24.95" customHeight="1">
      <c r="A22" s="96">
        <v>17</v>
      </c>
      <c r="B22" s="95"/>
      <c r="C22" s="43"/>
      <c r="D22" s="23"/>
      <c r="E22" s="63"/>
      <c r="F22" s="44"/>
      <c r="G22" s="45">
        <f t="shared" si="0"/>
        <v>0</v>
      </c>
      <c r="H22" s="23"/>
      <c r="I22" s="23"/>
      <c r="J22" s="23"/>
      <c r="K22" s="46"/>
      <c r="L22" s="46"/>
      <c r="M22" s="46" t="s">
        <v>17</v>
      </c>
      <c r="N22" s="46"/>
      <c r="O22" s="46" t="s">
        <v>18</v>
      </c>
      <c r="P22" s="47"/>
      <c r="Q22" s="48"/>
      <c r="R22" s="48"/>
      <c r="S22" s="48"/>
      <c r="T22" s="49"/>
      <c r="U22" s="50"/>
      <c r="V22" s="51"/>
      <c r="W22" s="52"/>
      <c r="X22" s="52"/>
      <c r="Y22" s="52"/>
      <c r="Z22" s="52"/>
      <c r="AA22" s="52"/>
      <c r="AB22" s="52"/>
      <c r="AC22" s="52"/>
      <c r="AD22" s="52"/>
      <c r="AE22" s="38"/>
      <c r="AF22" s="38"/>
      <c r="AG22" s="38"/>
      <c r="AH22" s="53"/>
      <c r="AI22" s="53"/>
      <c r="AJ22" s="53"/>
      <c r="AK22" s="53"/>
      <c r="AL22" s="53"/>
      <c r="AM22" s="53"/>
      <c r="AN22" s="54"/>
      <c r="AO22" s="54"/>
      <c r="AP22" s="54"/>
      <c r="AQ22" s="54"/>
      <c r="AR22" s="54"/>
      <c r="AS22" s="54"/>
      <c r="AT22" s="54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6"/>
      <c r="BG22" s="56"/>
    </row>
    <row r="23" spans="1:59" ht="24.95" customHeight="1">
      <c r="A23" s="96">
        <v>18</v>
      </c>
      <c r="B23" s="95"/>
      <c r="C23" s="43"/>
      <c r="D23" s="23"/>
      <c r="E23" s="63"/>
      <c r="F23" s="44"/>
      <c r="G23" s="45">
        <f t="shared" si="0"/>
        <v>0</v>
      </c>
      <c r="H23" s="23"/>
      <c r="I23" s="23"/>
      <c r="J23" s="23"/>
      <c r="K23" s="46"/>
      <c r="L23" s="46"/>
      <c r="M23" s="46" t="s">
        <v>17</v>
      </c>
      <c r="N23" s="46"/>
      <c r="O23" s="46" t="s">
        <v>18</v>
      </c>
      <c r="P23" s="47"/>
      <c r="Q23" s="48"/>
      <c r="R23" s="48"/>
      <c r="S23" s="48"/>
      <c r="T23" s="49"/>
      <c r="U23" s="50"/>
      <c r="V23" s="51"/>
      <c r="W23" s="52"/>
      <c r="X23" s="52"/>
      <c r="Y23" s="52"/>
      <c r="Z23" s="52"/>
      <c r="AA23" s="52"/>
      <c r="AB23" s="52"/>
      <c r="AC23" s="52"/>
      <c r="AD23" s="52"/>
      <c r="AE23" s="38"/>
      <c r="AF23" s="38"/>
      <c r="AG23" s="38"/>
      <c r="AH23" s="53"/>
      <c r="AI23" s="53"/>
      <c r="AJ23" s="53"/>
      <c r="AK23" s="53"/>
      <c r="AL23" s="53"/>
      <c r="AM23" s="53"/>
      <c r="AN23" s="54"/>
      <c r="AO23" s="54"/>
      <c r="AP23" s="54"/>
      <c r="AQ23" s="54"/>
      <c r="AR23" s="54"/>
      <c r="AS23" s="54"/>
      <c r="AT23" s="54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6"/>
      <c r="BG23" s="56"/>
    </row>
    <row r="24" spans="1:59" ht="24.95" customHeight="1">
      <c r="A24" s="96">
        <v>19</v>
      </c>
      <c r="B24" s="95"/>
      <c r="C24" s="43"/>
      <c r="D24" s="23"/>
      <c r="E24" s="63"/>
      <c r="F24" s="44"/>
      <c r="G24" s="45">
        <f t="shared" si="0"/>
        <v>0</v>
      </c>
      <c r="H24" s="23"/>
      <c r="I24" s="23"/>
      <c r="J24" s="23"/>
      <c r="K24" s="46"/>
      <c r="L24" s="46"/>
      <c r="M24" s="46" t="s">
        <v>17</v>
      </c>
      <c r="N24" s="46"/>
      <c r="O24" s="46" t="s">
        <v>18</v>
      </c>
      <c r="P24" s="47"/>
      <c r="Q24" s="48"/>
      <c r="R24" s="48"/>
      <c r="S24" s="48"/>
      <c r="T24" s="49"/>
      <c r="U24" s="50"/>
      <c r="V24" s="51"/>
      <c r="W24" s="52"/>
      <c r="X24" s="52"/>
      <c r="Y24" s="52"/>
      <c r="Z24" s="52"/>
      <c r="AA24" s="52"/>
      <c r="AB24" s="52"/>
      <c r="AC24" s="52"/>
      <c r="AD24" s="52"/>
      <c r="AE24" s="38"/>
      <c r="AF24" s="38"/>
      <c r="AG24" s="38"/>
      <c r="AH24" s="53"/>
      <c r="AI24" s="53"/>
      <c r="AJ24" s="53"/>
      <c r="AK24" s="53"/>
      <c r="AL24" s="53"/>
      <c r="AM24" s="53"/>
      <c r="AN24" s="54"/>
      <c r="AO24" s="54"/>
      <c r="AP24" s="54"/>
      <c r="AQ24" s="54"/>
      <c r="AR24" s="54"/>
      <c r="AS24" s="54"/>
      <c r="AT24" s="54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6"/>
      <c r="BG24" s="56"/>
    </row>
    <row r="25" spans="1:59" ht="24.95" customHeight="1">
      <c r="A25" s="96">
        <v>20</v>
      </c>
      <c r="B25" s="95"/>
      <c r="C25" s="43"/>
      <c r="D25" s="23"/>
      <c r="E25" s="63"/>
      <c r="F25" s="44"/>
      <c r="G25" s="45">
        <f t="shared" si="0"/>
        <v>0</v>
      </c>
      <c r="H25" s="23"/>
      <c r="I25" s="23"/>
      <c r="J25" s="23"/>
      <c r="K25" s="46"/>
      <c r="L25" s="46"/>
      <c r="M25" s="46" t="s">
        <v>17</v>
      </c>
      <c r="N25" s="46"/>
      <c r="O25" s="46" t="s">
        <v>18</v>
      </c>
      <c r="P25" s="47"/>
      <c r="Q25" s="48"/>
      <c r="R25" s="48"/>
      <c r="S25" s="48"/>
      <c r="T25" s="49"/>
      <c r="U25" s="50"/>
      <c r="V25" s="51"/>
      <c r="W25" s="52"/>
      <c r="X25" s="52"/>
      <c r="Y25" s="52"/>
      <c r="Z25" s="52"/>
      <c r="AA25" s="52"/>
      <c r="AB25" s="52"/>
      <c r="AC25" s="52"/>
      <c r="AD25" s="52"/>
      <c r="AE25" s="38"/>
      <c r="AF25" s="38"/>
      <c r="AG25" s="38"/>
      <c r="AH25" s="53"/>
      <c r="AI25" s="53"/>
      <c r="AJ25" s="53"/>
      <c r="AK25" s="53"/>
      <c r="AL25" s="53"/>
      <c r="AM25" s="53"/>
      <c r="AN25" s="54"/>
      <c r="AO25" s="54"/>
      <c r="AP25" s="54"/>
      <c r="AQ25" s="54"/>
      <c r="AR25" s="54"/>
      <c r="AS25" s="54"/>
      <c r="AT25" s="54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6"/>
      <c r="BG25" s="56"/>
    </row>
    <row r="26" spans="1:59" ht="24.95" customHeight="1">
      <c r="A26" s="96">
        <v>21</v>
      </c>
      <c r="B26" s="95"/>
      <c r="C26" s="43"/>
      <c r="D26" s="23"/>
      <c r="E26" s="63"/>
      <c r="F26" s="44"/>
      <c r="G26" s="45">
        <f t="shared" si="0"/>
        <v>0</v>
      </c>
      <c r="H26" s="23"/>
      <c r="I26" s="23"/>
      <c r="J26" s="23"/>
      <c r="K26" s="46"/>
      <c r="L26" s="46"/>
      <c r="M26" s="46" t="s">
        <v>17</v>
      </c>
      <c r="N26" s="46"/>
      <c r="O26" s="46" t="s">
        <v>18</v>
      </c>
      <c r="P26" s="47"/>
      <c r="Q26" s="48"/>
      <c r="R26" s="48"/>
      <c r="S26" s="48"/>
      <c r="T26" s="49"/>
      <c r="U26" s="50"/>
      <c r="V26" s="51"/>
      <c r="W26" s="52"/>
      <c r="X26" s="52"/>
      <c r="Y26" s="52"/>
      <c r="Z26" s="52"/>
      <c r="AA26" s="52"/>
      <c r="AB26" s="52"/>
      <c r="AC26" s="52"/>
      <c r="AD26" s="52"/>
      <c r="AE26" s="38"/>
      <c r="AF26" s="38"/>
      <c r="AG26" s="38"/>
      <c r="AH26" s="53"/>
      <c r="AI26" s="53"/>
      <c r="AJ26" s="53"/>
      <c r="AK26" s="53"/>
      <c r="AL26" s="53"/>
      <c r="AM26" s="53"/>
      <c r="AN26" s="54"/>
      <c r="AO26" s="54"/>
      <c r="AP26" s="54"/>
      <c r="AQ26" s="54"/>
      <c r="AR26" s="54"/>
      <c r="AS26" s="54"/>
      <c r="AT26" s="54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6"/>
      <c r="BG26" s="56"/>
    </row>
    <row r="27" spans="1:59" ht="24.95" customHeight="1">
      <c r="A27" s="96">
        <v>22</v>
      </c>
      <c r="B27" s="95"/>
      <c r="C27" s="43"/>
      <c r="D27" s="23"/>
      <c r="E27" s="63"/>
      <c r="F27" s="44"/>
      <c r="G27" s="45">
        <f t="shared" si="0"/>
        <v>0</v>
      </c>
      <c r="H27" s="23"/>
      <c r="I27" s="23"/>
      <c r="J27" s="23"/>
      <c r="K27" s="46"/>
      <c r="L27" s="46"/>
      <c r="M27" s="46" t="s">
        <v>17</v>
      </c>
      <c r="N27" s="46"/>
      <c r="O27" s="46" t="s">
        <v>18</v>
      </c>
      <c r="P27" s="47"/>
      <c r="Q27" s="48"/>
      <c r="R27" s="48"/>
      <c r="S27" s="48"/>
      <c r="T27" s="49"/>
      <c r="U27" s="50"/>
      <c r="V27" s="51"/>
      <c r="W27" s="52"/>
      <c r="X27" s="52"/>
      <c r="Y27" s="52"/>
      <c r="Z27" s="52"/>
      <c r="AA27" s="52"/>
      <c r="AB27" s="52"/>
      <c r="AC27" s="52"/>
      <c r="AD27" s="52"/>
      <c r="AE27" s="38"/>
      <c r="AF27" s="38"/>
      <c r="AG27" s="38"/>
      <c r="AH27" s="53"/>
      <c r="AI27" s="53"/>
      <c r="AJ27" s="53"/>
      <c r="AK27" s="53"/>
      <c r="AL27" s="53"/>
      <c r="AM27" s="53"/>
      <c r="AN27" s="54"/>
      <c r="AO27" s="54"/>
      <c r="AP27" s="54"/>
      <c r="AQ27" s="54"/>
      <c r="AR27" s="54"/>
      <c r="AS27" s="54"/>
      <c r="AT27" s="54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6"/>
      <c r="BG27" s="56"/>
    </row>
    <row r="28" spans="1:59" ht="24.95" customHeight="1">
      <c r="A28" s="96">
        <v>23</v>
      </c>
      <c r="B28" s="95"/>
      <c r="C28" s="43"/>
      <c r="D28" s="23"/>
      <c r="E28" s="63"/>
      <c r="F28" s="44"/>
      <c r="G28" s="45">
        <f t="shared" si="0"/>
        <v>0</v>
      </c>
      <c r="H28" s="23"/>
      <c r="I28" s="23"/>
      <c r="J28" s="23"/>
      <c r="K28" s="46"/>
      <c r="L28" s="46"/>
      <c r="M28" s="46" t="s">
        <v>17</v>
      </c>
      <c r="N28" s="46"/>
      <c r="O28" s="46" t="s">
        <v>18</v>
      </c>
      <c r="P28" s="47"/>
      <c r="Q28" s="48"/>
      <c r="R28" s="48"/>
      <c r="S28" s="48"/>
      <c r="T28" s="49"/>
      <c r="U28" s="50"/>
      <c r="V28" s="51"/>
      <c r="W28" s="52"/>
      <c r="X28" s="52"/>
      <c r="Y28" s="52"/>
      <c r="Z28" s="52"/>
      <c r="AA28" s="52"/>
      <c r="AB28" s="52"/>
      <c r="AC28" s="52"/>
      <c r="AD28" s="52"/>
      <c r="AE28" s="38"/>
      <c r="AF28" s="38"/>
      <c r="AG28" s="38"/>
      <c r="AH28" s="53"/>
      <c r="AI28" s="53"/>
      <c r="AJ28" s="53"/>
      <c r="AK28" s="53"/>
      <c r="AL28" s="53"/>
      <c r="AM28" s="53"/>
      <c r="AN28" s="54"/>
      <c r="AO28" s="54"/>
      <c r="AP28" s="54"/>
      <c r="AQ28" s="54"/>
      <c r="AR28" s="54"/>
      <c r="AS28" s="54"/>
      <c r="AT28" s="54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6"/>
      <c r="BG28" s="56"/>
    </row>
    <row r="29" spans="1:59" ht="24.95" customHeight="1">
      <c r="A29" s="96">
        <v>24</v>
      </c>
      <c r="B29" s="95"/>
      <c r="C29" s="43"/>
      <c r="D29" s="23"/>
      <c r="E29" s="63"/>
      <c r="F29" s="44"/>
      <c r="G29" s="45">
        <f t="shared" si="0"/>
        <v>0</v>
      </c>
      <c r="H29" s="23"/>
      <c r="I29" s="23"/>
      <c r="J29" s="23"/>
      <c r="K29" s="46"/>
      <c r="L29" s="46"/>
      <c r="M29" s="46" t="s">
        <v>17</v>
      </c>
      <c r="N29" s="46"/>
      <c r="O29" s="46" t="s">
        <v>18</v>
      </c>
      <c r="P29" s="47"/>
      <c r="Q29" s="48"/>
      <c r="R29" s="48"/>
      <c r="S29" s="48"/>
      <c r="T29" s="49"/>
      <c r="U29" s="50"/>
      <c r="V29" s="51"/>
      <c r="W29" s="52"/>
      <c r="X29" s="52"/>
      <c r="Y29" s="52"/>
      <c r="Z29" s="52"/>
      <c r="AA29" s="52"/>
      <c r="AB29" s="52"/>
      <c r="AC29" s="52"/>
      <c r="AD29" s="52"/>
      <c r="AE29" s="38"/>
      <c r="AF29" s="38"/>
      <c r="AG29" s="38"/>
      <c r="AH29" s="53"/>
      <c r="AI29" s="53"/>
      <c r="AJ29" s="53"/>
      <c r="AK29" s="53"/>
      <c r="AL29" s="53"/>
      <c r="AM29" s="53"/>
      <c r="AN29" s="54"/>
      <c r="AO29" s="54"/>
      <c r="AP29" s="54"/>
      <c r="AQ29" s="54"/>
      <c r="AR29" s="54"/>
      <c r="AS29" s="54"/>
      <c r="AT29" s="54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6"/>
      <c r="BG29" s="56"/>
    </row>
    <row r="30" spans="1:59" ht="24.95" customHeight="1">
      <c r="A30" s="96">
        <v>25</v>
      </c>
      <c r="B30" s="95"/>
      <c r="C30" s="43"/>
      <c r="D30" s="23"/>
      <c r="E30" s="63"/>
      <c r="F30" s="44"/>
      <c r="G30" s="45">
        <f t="shared" si="0"/>
        <v>0</v>
      </c>
      <c r="H30" s="23"/>
      <c r="I30" s="23"/>
      <c r="J30" s="23"/>
      <c r="K30" s="46"/>
      <c r="L30" s="46"/>
      <c r="M30" s="46" t="s">
        <v>17</v>
      </c>
      <c r="N30" s="46"/>
      <c r="O30" s="46" t="s">
        <v>18</v>
      </c>
      <c r="P30" s="47"/>
      <c r="Q30" s="48"/>
      <c r="R30" s="48"/>
      <c r="S30" s="48"/>
      <c r="T30" s="49"/>
      <c r="U30" s="50"/>
      <c r="V30" s="51"/>
      <c r="W30" s="52"/>
      <c r="X30" s="52"/>
      <c r="Y30" s="52"/>
      <c r="Z30" s="52"/>
      <c r="AA30" s="52"/>
      <c r="AB30" s="52"/>
      <c r="AC30" s="52"/>
      <c r="AD30" s="52"/>
      <c r="AE30" s="38"/>
      <c r="AF30" s="38"/>
      <c r="AG30" s="38"/>
      <c r="AH30" s="53"/>
      <c r="AI30" s="53"/>
      <c r="AJ30" s="53"/>
      <c r="AK30" s="53"/>
      <c r="AL30" s="53"/>
      <c r="AM30" s="53"/>
      <c r="AN30" s="54"/>
      <c r="AO30" s="54"/>
      <c r="AP30" s="54"/>
      <c r="AQ30" s="54"/>
      <c r="AR30" s="54"/>
      <c r="AS30" s="54"/>
      <c r="AT30" s="54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6"/>
      <c r="BG30" s="56"/>
    </row>
    <row r="31" spans="1:59" ht="24.95" customHeight="1">
      <c r="A31" s="96">
        <v>26</v>
      </c>
      <c r="B31" s="95"/>
      <c r="C31" s="43"/>
      <c r="D31" s="23"/>
      <c r="E31" s="63"/>
      <c r="F31" s="44"/>
      <c r="G31" s="45">
        <f t="shared" si="0"/>
        <v>0</v>
      </c>
      <c r="H31" s="23"/>
      <c r="I31" s="23"/>
      <c r="J31" s="23"/>
      <c r="K31" s="46"/>
      <c r="L31" s="46"/>
      <c r="M31" s="46" t="s">
        <v>17</v>
      </c>
      <c r="N31" s="46"/>
      <c r="O31" s="46" t="s">
        <v>18</v>
      </c>
      <c r="P31" s="47"/>
      <c r="Q31" s="48"/>
      <c r="R31" s="48"/>
      <c r="S31" s="48"/>
      <c r="T31" s="49"/>
      <c r="U31" s="50"/>
      <c r="V31" s="51"/>
      <c r="W31" s="52"/>
      <c r="X31" s="52"/>
      <c r="Y31" s="52"/>
      <c r="Z31" s="52"/>
      <c r="AA31" s="52"/>
      <c r="AB31" s="52"/>
      <c r="AC31" s="52"/>
      <c r="AD31" s="52"/>
      <c r="AE31" s="38"/>
      <c r="AF31" s="38"/>
      <c r="AG31" s="38"/>
      <c r="AH31" s="53"/>
      <c r="AI31" s="53"/>
      <c r="AJ31" s="53"/>
      <c r="AK31" s="53"/>
      <c r="AL31" s="53"/>
      <c r="AM31" s="53"/>
      <c r="AN31" s="54"/>
      <c r="AO31" s="54"/>
      <c r="AP31" s="54"/>
      <c r="AQ31" s="54"/>
      <c r="AR31" s="54"/>
      <c r="AS31" s="54"/>
      <c r="AT31" s="54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6"/>
      <c r="BG31" s="56"/>
    </row>
    <row r="32" spans="1:59" ht="24.95" customHeight="1">
      <c r="A32" s="96">
        <v>27</v>
      </c>
      <c r="B32" s="95"/>
      <c r="C32" s="43"/>
      <c r="D32" s="23"/>
      <c r="E32" s="63"/>
      <c r="F32" s="44"/>
      <c r="G32" s="45">
        <f t="shared" si="0"/>
        <v>0</v>
      </c>
      <c r="H32" s="23"/>
      <c r="I32" s="23"/>
      <c r="J32" s="23"/>
      <c r="K32" s="46"/>
      <c r="L32" s="46"/>
      <c r="M32" s="46" t="s">
        <v>17</v>
      </c>
      <c r="N32" s="46"/>
      <c r="O32" s="46" t="s">
        <v>18</v>
      </c>
      <c r="P32" s="47"/>
      <c r="Q32" s="48"/>
      <c r="R32" s="48"/>
      <c r="S32" s="48"/>
      <c r="T32" s="49"/>
      <c r="U32" s="50"/>
      <c r="V32" s="51"/>
      <c r="W32" s="52"/>
      <c r="X32" s="52"/>
      <c r="Y32" s="52"/>
      <c r="Z32" s="52"/>
      <c r="AA32" s="52"/>
      <c r="AB32" s="52"/>
      <c r="AC32" s="52"/>
      <c r="AD32" s="52"/>
      <c r="AE32" s="38"/>
      <c r="AF32" s="38"/>
      <c r="AG32" s="38"/>
      <c r="AH32" s="53"/>
      <c r="AI32" s="53"/>
      <c r="AJ32" s="53"/>
      <c r="AK32" s="53"/>
      <c r="AL32" s="53"/>
      <c r="AM32" s="53"/>
      <c r="AN32" s="54"/>
      <c r="AO32" s="54"/>
      <c r="AP32" s="54"/>
      <c r="AQ32" s="54"/>
      <c r="AR32" s="54"/>
      <c r="AS32" s="54"/>
      <c r="AT32" s="54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6"/>
      <c r="BG32" s="56"/>
    </row>
    <row r="33" spans="1:59" ht="24.95" customHeight="1">
      <c r="A33" s="96">
        <v>28</v>
      </c>
      <c r="B33" s="95"/>
      <c r="C33" s="43"/>
      <c r="D33" s="23"/>
      <c r="E33" s="63"/>
      <c r="F33" s="44"/>
      <c r="G33" s="45">
        <f t="shared" si="0"/>
        <v>0</v>
      </c>
      <c r="H33" s="23"/>
      <c r="I33" s="23"/>
      <c r="J33" s="23"/>
      <c r="K33" s="46"/>
      <c r="L33" s="46"/>
      <c r="M33" s="46" t="s">
        <v>17</v>
      </c>
      <c r="N33" s="46"/>
      <c r="O33" s="46" t="s">
        <v>18</v>
      </c>
      <c r="P33" s="47"/>
      <c r="Q33" s="48"/>
      <c r="R33" s="48"/>
      <c r="S33" s="48"/>
      <c r="T33" s="49"/>
      <c r="U33" s="50"/>
      <c r="V33" s="51"/>
      <c r="W33" s="52"/>
      <c r="X33" s="52"/>
      <c r="Y33" s="52"/>
      <c r="Z33" s="52"/>
      <c r="AA33" s="52"/>
      <c r="AB33" s="52"/>
      <c r="AC33" s="52"/>
      <c r="AD33" s="52"/>
      <c r="AE33" s="38"/>
      <c r="AF33" s="38"/>
      <c r="AG33" s="38"/>
      <c r="AH33" s="53"/>
      <c r="AI33" s="53"/>
      <c r="AJ33" s="53"/>
      <c r="AK33" s="53"/>
      <c r="AL33" s="53"/>
      <c r="AM33" s="53"/>
      <c r="AN33" s="54"/>
      <c r="AO33" s="54"/>
      <c r="AP33" s="54"/>
      <c r="AQ33" s="54"/>
      <c r="AR33" s="54"/>
      <c r="AS33" s="54"/>
      <c r="AT33" s="54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6"/>
      <c r="BG33" s="56"/>
    </row>
    <row r="34" spans="1:59" ht="24.95" customHeight="1">
      <c r="A34" s="96">
        <v>29</v>
      </c>
      <c r="B34" s="95"/>
      <c r="C34" s="43"/>
      <c r="D34" s="23"/>
      <c r="E34" s="63"/>
      <c r="F34" s="44"/>
      <c r="G34" s="45">
        <f t="shared" si="0"/>
        <v>0</v>
      </c>
      <c r="H34" s="23"/>
      <c r="I34" s="23"/>
      <c r="J34" s="23"/>
      <c r="K34" s="46"/>
      <c r="L34" s="46"/>
      <c r="M34" s="46" t="s">
        <v>17</v>
      </c>
      <c r="N34" s="46"/>
      <c r="O34" s="46" t="s">
        <v>18</v>
      </c>
      <c r="P34" s="47"/>
      <c r="Q34" s="48"/>
      <c r="R34" s="48"/>
      <c r="S34" s="48"/>
      <c r="T34" s="49"/>
      <c r="U34" s="50"/>
      <c r="V34" s="51"/>
      <c r="W34" s="52"/>
      <c r="X34" s="52"/>
      <c r="Y34" s="52"/>
      <c r="Z34" s="52"/>
      <c r="AA34" s="52"/>
      <c r="AB34" s="52"/>
      <c r="AC34" s="52"/>
      <c r="AD34" s="52"/>
      <c r="AE34" s="38"/>
      <c r="AF34" s="38"/>
      <c r="AG34" s="38"/>
      <c r="AH34" s="53"/>
      <c r="AI34" s="53"/>
      <c r="AJ34" s="53"/>
      <c r="AK34" s="53"/>
      <c r="AL34" s="53"/>
      <c r="AM34" s="53"/>
      <c r="AN34" s="54"/>
      <c r="AO34" s="54"/>
      <c r="AP34" s="54"/>
      <c r="AQ34" s="54"/>
      <c r="AR34" s="54"/>
      <c r="AS34" s="54"/>
      <c r="AT34" s="54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6"/>
      <c r="BG34" s="56"/>
    </row>
    <row r="35" spans="1:59" ht="24.95" customHeight="1">
      <c r="A35" s="96">
        <v>30</v>
      </c>
      <c r="B35" s="95"/>
      <c r="C35" s="43"/>
      <c r="D35" s="23"/>
      <c r="E35" s="63"/>
      <c r="F35" s="44"/>
      <c r="G35" s="45">
        <f t="shared" si="0"/>
        <v>0</v>
      </c>
      <c r="H35" s="23"/>
      <c r="I35" s="23"/>
      <c r="J35" s="23"/>
      <c r="K35" s="46"/>
      <c r="L35" s="46"/>
      <c r="M35" s="46" t="s">
        <v>17</v>
      </c>
      <c r="N35" s="46"/>
      <c r="O35" s="46" t="s">
        <v>18</v>
      </c>
      <c r="P35" s="47"/>
      <c r="Q35" s="48"/>
      <c r="R35" s="48"/>
      <c r="S35" s="48"/>
      <c r="T35" s="49"/>
      <c r="U35" s="50"/>
      <c r="V35" s="51"/>
      <c r="W35" s="52"/>
      <c r="X35" s="52"/>
      <c r="Y35" s="52"/>
      <c r="Z35" s="52"/>
      <c r="AA35" s="52"/>
      <c r="AB35" s="52"/>
      <c r="AC35" s="52"/>
      <c r="AD35" s="52"/>
      <c r="AE35" s="38"/>
      <c r="AF35" s="38"/>
      <c r="AG35" s="38"/>
      <c r="AH35" s="53"/>
      <c r="AI35" s="53"/>
      <c r="AJ35" s="53"/>
      <c r="AK35" s="53"/>
      <c r="AL35" s="53"/>
      <c r="AM35" s="53"/>
      <c r="AN35" s="54"/>
      <c r="AO35" s="54"/>
      <c r="AP35" s="54"/>
      <c r="AQ35" s="54"/>
      <c r="AR35" s="54"/>
      <c r="AS35" s="54"/>
      <c r="AT35" s="54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6"/>
      <c r="BG35" s="56"/>
    </row>
    <row r="36" spans="1:59" ht="24.95" customHeight="1">
      <c r="A36" s="96">
        <v>31</v>
      </c>
      <c r="B36" s="95"/>
      <c r="C36" s="43"/>
      <c r="D36" s="23"/>
      <c r="E36" s="63"/>
      <c r="F36" s="44"/>
      <c r="G36" s="45">
        <f t="shared" si="0"/>
        <v>0</v>
      </c>
      <c r="H36" s="23"/>
      <c r="I36" s="23"/>
      <c r="J36" s="23"/>
      <c r="K36" s="46"/>
      <c r="L36" s="46"/>
      <c r="M36" s="46" t="s">
        <v>17</v>
      </c>
      <c r="N36" s="46"/>
      <c r="O36" s="46" t="s">
        <v>18</v>
      </c>
      <c r="P36" s="47"/>
      <c r="Q36" s="48"/>
      <c r="R36" s="48"/>
      <c r="S36" s="48"/>
      <c r="T36" s="49"/>
      <c r="U36" s="50"/>
      <c r="V36" s="51"/>
      <c r="W36" s="52"/>
      <c r="X36" s="52"/>
      <c r="Y36" s="52"/>
      <c r="Z36" s="52"/>
      <c r="AA36" s="52"/>
      <c r="AB36" s="52"/>
      <c r="AC36" s="52"/>
      <c r="AD36" s="52"/>
      <c r="AE36" s="38"/>
      <c r="AF36" s="38"/>
      <c r="AG36" s="38"/>
      <c r="AH36" s="53"/>
      <c r="AI36" s="53"/>
      <c r="AJ36" s="53"/>
      <c r="AK36" s="53"/>
      <c r="AL36" s="53"/>
      <c r="AM36" s="53"/>
      <c r="AN36" s="54"/>
      <c r="AO36" s="54"/>
      <c r="AP36" s="54"/>
      <c r="AQ36" s="54"/>
      <c r="AR36" s="54"/>
      <c r="AS36" s="54"/>
      <c r="AT36" s="54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6"/>
      <c r="BG36" s="56"/>
    </row>
    <row r="37" spans="1:59" ht="24.95" customHeight="1">
      <c r="A37" s="96">
        <v>32</v>
      </c>
      <c r="B37" s="95"/>
      <c r="C37" s="43"/>
      <c r="D37" s="23"/>
      <c r="E37" s="63"/>
      <c r="F37" s="44"/>
      <c r="G37" s="45">
        <f t="shared" si="0"/>
        <v>0</v>
      </c>
      <c r="H37" s="23"/>
      <c r="I37" s="23"/>
      <c r="J37" s="23"/>
      <c r="K37" s="46"/>
      <c r="L37" s="46"/>
      <c r="M37" s="46" t="s">
        <v>17</v>
      </c>
      <c r="N37" s="46"/>
      <c r="O37" s="46" t="s">
        <v>18</v>
      </c>
      <c r="P37" s="47"/>
      <c r="Q37" s="48"/>
      <c r="R37" s="48"/>
      <c r="S37" s="48"/>
      <c r="T37" s="49"/>
      <c r="U37" s="50"/>
      <c r="V37" s="51"/>
      <c r="W37" s="52"/>
      <c r="X37" s="52"/>
      <c r="Y37" s="52"/>
      <c r="Z37" s="52"/>
      <c r="AA37" s="52"/>
      <c r="AB37" s="52"/>
      <c r="AC37" s="52"/>
      <c r="AD37" s="52"/>
      <c r="AE37" s="38"/>
      <c r="AF37" s="38"/>
      <c r="AG37" s="38"/>
      <c r="AH37" s="53"/>
      <c r="AI37" s="53"/>
      <c r="AJ37" s="53"/>
      <c r="AK37" s="53"/>
      <c r="AL37" s="53"/>
      <c r="AM37" s="53"/>
      <c r="AN37" s="54"/>
      <c r="AO37" s="54"/>
      <c r="AP37" s="54"/>
      <c r="AQ37" s="54"/>
      <c r="AR37" s="54"/>
      <c r="AS37" s="54"/>
      <c r="AT37" s="54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6"/>
      <c r="BG37" s="56"/>
    </row>
    <row r="38" spans="1:59" ht="24.95" customHeight="1">
      <c r="A38" s="96">
        <v>33</v>
      </c>
      <c r="B38" s="95"/>
      <c r="C38" s="43"/>
      <c r="D38" s="23"/>
      <c r="E38" s="63"/>
      <c r="F38" s="44"/>
      <c r="G38" s="45">
        <f t="shared" si="0"/>
        <v>0</v>
      </c>
      <c r="H38" s="23"/>
      <c r="I38" s="23"/>
      <c r="J38" s="23"/>
      <c r="K38" s="46"/>
      <c r="L38" s="46"/>
      <c r="M38" s="46" t="s">
        <v>17</v>
      </c>
      <c r="N38" s="46"/>
      <c r="O38" s="46" t="s">
        <v>18</v>
      </c>
      <c r="P38" s="47"/>
      <c r="Q38" s="48"/>
      <c r="R38" s="48"/>
      <c r="S38" s="48"/>
      <c r="T38" s="49"/>
      <c r="U38" s="50"/>
      <c r="V38" s="51"/>
      <c r="W38" s="52"/>
      <c r="X38" s="52"/>
      <c r="Y38" s="52"/>
      <c r="Z38" s="52"/>
      <c r="AA38" s="52"/>
      <c r="AB38" s="52"/>
      <c r="AC38" s="52"/>
      <c r="AD38" s="52"/>
      <c r="AE38" s="38"/>
      <c r="AF38" s="38"/>
      <c r="AG38" s="38"/>
      <c r="AH38" s="53"/>
      <c r="AI38" s="53"/>
      <c r="AJ38" s="53"/>
      <c r="AK38" s="53"/>
      <c r="AL38" s="53"/>
      <c r="AM38" s="53"/>
      <c r="AN38" s="54"/>
      <c r="AO38" s="54"/>
      <c r="AP38" s="54"/>
      <c r="AQ38" s="54"/>
      <c r="AR38" s="54"/>
      <c r="AS38" s="54"/>
      <c r="AT38" s="54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6"/>
      <c r="BG38" s="56"/>
    </row>
    <row r="39" spans="1:59" ht="24.95" customHeight="1">
      <c r="A39" s="96">
        <v>34</v>
      </c>
      <c r="B39" s="95"/>
      <c r="C39" s="43"/>
      <c r="D39" s="23"/>
      <c r="E39" s="63"/>
      <c r="F39" s="44"/>
      <c r="G39" s="45">
        <f t="shared" si="0"/>
        <v>0</v>
      </c>
      <c r="H39" s="23"/>
      <c r="I39" s="23"/>
      <c r="J39" s="23"/>
      <c r="K39" s="46"/>
      <c r="L39" s="46"/>
      <c r="M39" s="46" t="s">
        <v>17</v>
      </c>
      <c r="N39" s="46"/>
      <c r="O39" s="46" t="s">
        <v>18</v>
      </c>
      <c r="P39" s="47"/>
      <c r="Q39" s="48"/>
      <c r="R39" s="48"/>
      <c r="S39" s="48"/>
      <c r="T39" s="49"/>
      <c r="U39" s="50"/>
      <c r="V39" s="51"/>
      <c r="W39" s="52"/>
      <c r="X39" s="52"/>
      <c r="Y39" s="52"/>
      <c r="Z39" s="52"/>
      <c r="AA39" s="52"/>
      <c r="AB39" s="52"/>
      <c r="AC39" s="52"/>
      <c r="AD39" s="52"/>
      <c r="AE39" s="38"/>
      <c r="AF39" s="38"/>
      <c r="AG39" s="38"/>
      <c r="AH39" s="53"/>
      <c r="AI39" s="53"/>
      <c r="AJ39" s="53"/>
      <c r="AK39" s="53"/>
      <c r="AL39" s="53"/>
      <c r="AM39" s="53"/>
      <c r="AN39" s="54"/>
      <c r="AO39" s="54"/>
      <c r="AP39" s="54"/>
      <c r="AQ39" s="54"/>
      <c r="AR39" s="54"/>
      <c r="AS39" s="54"/>
      <c r="AT39" s="54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6"/>
      <c r="BG39" s="56"/>
    </row>
    <row r="40" spans="1:59" ht="24.95" customHeight="1">
      <c r="A40" s="96">
        <v>35</v>
      </c>
      <c r="B40" s="95"/>
      <c r="C40" s="43"/>
      <c r="D40" s="23"/>
      <c r="E40" s="63"/>
      <c r="F40" s="44"/>
      <c r="G40" s="45">
        <f t="shared" si="0"/>
        <v>0</v>
      </c>
      <c r="H40" s="23"/>
      <c r="I40" s="23"/>
      <c r="J40" s="23"/>
      <c r="K40" s="46"/>
      <c r="L40" s="46"/>
      <c r="M40" s="46" t="s">
        <v>17</v>
      </c>
      <c r="N40" s="46"/>
      <c r="O40" s="46" t="s">
        <v>18</v>
      </c>
      <c r="P40" s="47"/>
      <c r="Q40" s="48"/>
      <c r="R40" s="48"/>
      <c r="S40" s="48"/>
      <c r="T40" s="49"/>
      <c r="U40" s="50"/>
      <c r="V40" s="51"/>
      <c r="W40" s="52"/>
      <c r="X40" s="52"/>
      <c r="Y40" s="52"/>
      <c r="Z40" s="52"/>
      <c r="AA40" s="52"/>
      <c r="AB40" s="52"/>
      <c r="AC40" s="52"/>
      <c r="AD40" s="52"/>
      <c r="AE40" s="38"/>
      <c r="AF40" s="38"/>
      <c r="AG40" s="38"/>
      <c r="AH40" s="53"/>
      <c r="AI40" s="53"/>
      <c r="AJ40" s="53"/>
      <c r="AK40" s="53"/>
      <c r="AL40" s="53"/>
      <c r="AM40" s="53"/>
      <c r="AN40" s="54"/>
      <c r="AO40" s="54"/>
      <c r="AP40" s="54"/>
      <c r="AQ40" s="54"/>
      <c r="AR40" s="54"/>
      <c r="AS40" s="54"/>
      <c r="AT40" s="54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6"/>
      <c r="BG40" s="56"/>
    </row>
    <row r="41" spans="1:59" ht="24.95" customHeight="1">
      <c r="A41" s="96">
        <v>36</v>
      </c>
      <c r="B41" s="95"/>
      <c r="C41" s="43"/>
      <c r="D41" s="23"/>
      <c r="E41" s="63"/>
      <c r="F41" s="44"/>
      <c r="G41" s="45">
        <f t="shared" si="0"/>
        <v>0</v>
      </c>
      <c r="H41" s="23"/>
      <c r="I41" s="23"/>
      <c r="J41" s="23"/>
      <c r="K41" s="46"/>
      <c r="L41" s="46"/>
      <c r="M41" s="46" t="s">
        <v>17</v>
      </c>
      <c r="N41" s="46"/>
      <c r="O41" s="46" t="s">
        <v>18</v>
      </c>
      <c r="P41" s="47"/>
      <c r="Q41" s="48"/>
      <c r="R41" s="48"/>
      <c r="S41" s="48"/>
      <c r="T41" s="49"/>
      <c r="U41" s="50"/>
      <c r="V41" s="51"/>
      <c r="W41" s="52"/>
      <c r="X41" s="52"/>
      <c r="Y41" s="52"/>
      <c r="Z41" s="52"/>
      <c r="AA41" s="52"/>
      <c r="AB41" s="52"/>
      <c r="AC41" s="52"/>
      <c r="AD41" s="52"/>
      <c r="AE41" s="38"/>
      <c r="AF41" s="38"/>
      <c r="AG41" s="38"/>
      <c r="AH41" s="53"/>
      <c r="AI41" s="53"/>
      <c r="AJ41" s="53"/>
      <c r="AK41" s="53"/>
      <c r="AL41" s="53"/>
      <c r="AM41" s="53"/>
      <c r="AN41" s="54"/>
      <c r="AO41" s="54"/>
      <c r="AP41" s="54"/>
      <c r="AQ41" s="54"/>
      <c r="AR41" s="54"/>
      <c r="AS41" s="54"/>
      <c r="AT41" s="54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6"/>
      <c r="BG41" s="56"/>
    </row>
    <row r="42" spans="1:59" ht="24.95" customHeight="1">
      <c r="A42" s="96">
        <v>37</v>
      </c>
      <c r="B42" s="95"/>
      <c r="C42" s="43"/>
      <c r="D42" s="23"/>
      <c r="E42" s="63"/>
      <c r="F42" s="44"/>
      <c r="G42" s="45">
        <f t="shared" si="0"/>
        <v>0</v>
      </c>
      <c r="H42" s="23"/>
      <c r="I42" s="23"/>
      <c r="J42" s="23"/>
      <c r="K42" s="46"/>
      <c r="L42" s="46"/>
      <c r="M42" s="46" t="s">
        <v>17</v>
      </c>
      <c r="N42" s="46"/>
      <c r="O42" s="46" t="s">
        <v>18</v>
      </c>
      <c r="P42" s="47"/>
      <c r="Q42" s="48"/>
      <c r="R42" s="48"/>
      <c r="S42" s="48"/>
      <c r="T42" s="49"/>
      <c r="U42" s="50"/>
      <c r="V42" s="51"/>
      <c r="W42" s="52"/>
      <c r="X42" s="52"/>
      <c r="Y42" s="52"/>
      <c r="Z42" s="52"/>
      <c r="AA42" s="52"/>
      <c r="AB42" s="52"/>
      <c r="AC42" s="52"/>
      <c r="AD42" s="52"/>
      <c r="AE42" s="38"/>
      <c r="AF42" s="38"/>
      <c r="AG42" s="38"/>
      <c r="AH42" s="53"/>
      <c r="AI42" s="53"/>
      <c r="AJ42" s="53"/>
      <c r="AK42" s="53"/>
      <c r="AL42" s="53"/>
      <c r="AM42" s="53"/>
      <c r="AN42" s="54"/>
      <c r="AO42" s="54"/>
      <c r="AP42" s="54"/>
      <c r="AQ42" s="54"/>
      <c r="AR42" s="54"/>
      <c r="AS42" s="54"/>
      <c r="AT42" s="54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6"/>
      <c r="BG42" s="56"/>
    </row>
    <row r="43" spans="1:59" ht="24.95" customHeight="1">
      <c r="A43" s="96">
        <v>38</v>
      </c>
      <c r="B43" s="95"/>
      <c r="C43" s="43"/>
      <c r="D43" s="23"/>
      <c r="E43" s="63"/>
      <c r="F43" s="44"/>
      <c r="G43" s="45">
        <f t="shared" si="0"/>
        <v>0</v>
      </c>
      <c r="H43" s="23"/>
      <c r="I43" s="23"/>
      <c r="J43" s="23"/>
      <c r="K43" s="46"/>
      <c r="L43" s="46"/>
      <c r="M43" s="46" t="s">
        <v>17</v>
      </c>
      <c r="N43" s="46"/>
      <c r="O43" s="46" t="s">
        <v>18</v>
      </c>
      <c r="P43" s="47"/>
      <c r="Q43" s="48"/>
      <c r="R43" s="48"/>
      <c r="S43" s="48"/>
      <c r="T43" s="49"/>
      <c r="U43" s="50"/>
      <c r="V43" s="51"/>
      <c r="W43" s="52"/>
      <c r="X43" s="52"/>
      <c r="Y43" s="52"/>
      <c r="Z43" s="52"/>
      <c r="AA43" s="52"/>
      <c r="AB43" s="52"/>
      <c r="AC43" s="52"/>
      <c r="AD43" s="52"/>
      <c r="AE43" s="38"/>
      <c r="AF43" s="38"/>
      <c r="AG43" s="38"/>
      <c r="AH43" s="53"/>
      <c r="AI43" s="53"/>
      <c r="AJ43" s="53"/>
      <c r="AK43" s="53"/>
      <c r="AL43" s="53"/>
      <c r="AM43" s="53"/>
      <c r="AN43" s="54"/>
      <c r="AO43" s="54"/>
      <c r="AP43" s="54"/>
      <c r="AQ43" s="54"/>
      <c r="AR43" s="54"/>
      <c r="AS43" s="54"/>
      <c r="AT43" s="54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6"/>
      <c r="BG43" s="56"/>
    </row>
    <row r="44" spans="1:59" ht="24.95" customHeight="1">
      <c r="A44" s="96">
        <v>39</v>
      </c>
      <c r="B44" s="95"/>
      <c r="C44" s="43"/>
      <c r="D44" s="23"/>
      <c r="E44" s="63"/>
      <c r="F44" s="44"/>
      <c r="G44" s="45">
        <f t="shared" si="0"/>
        <v>0</v>
      </c>
      <c r="H44" s="23"/>
      <c r="I44" s="23"/>
      <c r="J44" s="23"/>
      <c r="K44" s="46"/>
      <c r="L44" s="46"/>
      <c r="M44" s="46" t="s">
        <v>17</v>
      </c>
      <c r="N44" s="46"/>
      <c r="O44" s="46" t="s">
        <v>18</v>
      </c>
      <c r="P44" s="47"/>
      <c r="Q44" s="48"/>
      <c r="R44" s="48"/>
      <c r="S44" s="48"/>
      <c r="T44" s="49"/>
      <c r="U44" s="50"/>
      <c r="V44" s="51"/>
      <c r="W44" s="52"/>
      <c r="X44" s="52"/>
      <c r="Y44" s="52"/>
      <c r="Z44" s="52"/>
      <c r="AA44" s="52"/>
      <c r="AB44" s="52"/>
      <c r="AC44" s="52"/>
      <c r="AD44" s="52"/>
      <c r="AE44" s="38"/>
      <c r="AF44" s="38"/>
      <c r="AG44" s="38"/>
      <c r="AH44" s="53"/>
      <c r="AI44" s="53"/>
      <c r="AJ44" s="53"/>
      <c r="AK44" s="53"/>
      <c r="AL44" s="53"/>
      <c r="AM44" s="53"/>
      <c r="AN44" s="54"/>
      <c r="AO44" s="54"/>
      <c r="AP44" s="54"/>
      <c r="AQ44" s="54"/>
      <c r="AR44" s="54"/>
      <c r="AS44" s="54"/>
      <c r="AT44" s="54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6"/>
      <c r="BG44" s="56"/>
    </row>
    <row r="45" spans="1:59" ht="24.95" customHeight="1">
      <c r="A45" s="96">
        <v>40</v>
      </c>
      <c r="B45" s="95"/>
      <c r="C45" s="43"/>
      <c r="D45" s="23"/>
      <c r="E45" s="63"/>
      <c r="F45" s="44"/>
      <c r="G45" s="45">
        <f t="shared" si="0"/>
        <v>0</v>
      </c>
      <c r="H45" s="23"/>
      <c r="I45" s="23"/>
      <c r="J45" s="23"/>
      <c r="K45" s="46"/>
      <c r="L45" s="46"/>
      <c r="M45" s="46" t="s">
        <v>17</v>
      </c>
      <c r="N45" s="46"/>
      <c r="O45" s="46" t="s">
        <v>18</v>
      </c>
      <c r="P45" s="47"/>
      <c r="Q45" s="48"/>
      <c r="R45" s="48"/>
      <c r="S45" s="48"/>
      <c r="T45" s="49"/>
      <c r="U45" s="50"/>
      <c r="V45" s="51"/>
      <c r="W45" s="52"/>
      <c r="X45" s="52"/>
      <c r="Y45" s="52"/>
      <c r="Z45" s="52"/>
      <c r="AA45" s="52"/>
      <c r="AB45" s="52"/>
      <c r="AC45" s="52"/>
      <c r="AD45" s="52"/>
      <c r="AE45" s="38"/>
      <c r="AF45" s="38"/>
      <c r="AG45" s="38"/>
      <c r="AH45" s="53"/>
      <c r="AI45" s="53"/>
      <c r="AJ45" s="53"/>
      <c r="AK45" s="53"/>
      <c r="AL45" s="53"/>
      <c r="AM45" s="53"/>
      <c r="AN45" s="54"/>
      <c r="AO45" s="54"/>
      <c r="AP45" s="54"/>
      <c r="AQ45" s="54"/>
      <c r="AR45" s="54"/>
      <c r="AS45" s="54"/>
      <c r="AT45" s="54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6"/>
      <c r="BG45" s="56"/>
    </row>
    <row r="46" spans="1:59" ht="24.95" customHeight="1">
      <c r="A46" s="96">
        <v>41</v>
      </c>
      <c r="B46" s="95"/>
      <c r="C46" s="43"/>
      <c r="D46" s="23"/>
      <c r="E46" s="63"/>
      <c r="F46" s="44"/>
      <c r="G46" s="45">
        <f t="shared" si="0"/>
        <v>0</v>
      </c>
      <c r="H46" s="23"/>
      <c r="I46" s="23"/>
      <c r="J46" s="23"/>
      <c r="K46" s="46"/>
      <c r="L46" s="46"/>
      <c r="M46" s="46" t="s">
        <v>17</v>
      </c>
      <c r="N46" s="46"/>
      <c r="O46" s="46" t="s">
        <v>18</v>
      </c>
      <c r="P46" s="47"/>
      <c r="Q46" s="48"/>
      <c r="R46" s="48"/>
      <c r="S46" s="48"/>
      <c r="T46" s="49"/>
      <c r="U46" s="50"/>
      <c r="V46" s="51"/>
      <c r="W46" s="52"/>
      <c r="X46" s="52"/>
      <c r="Y46" s="52"/>
      <c r="Z46" s="52"/>
      <c r="AA46" s="52"/>
      <c r="AB46" s="52"/>
      <c r="AC46" s="52"/>
      <c r="AD46" s="52"/>
      <c r="AE46" s="38"/>
      <c r="AF46" s="38"/>
      <c r="AG46" s="38"/>
      <c r="AH46" s="53"/>
      <c r="AI46" s="53"/>
      <c r="AJ46" s="53"/>
      <c r="AK46" s="53"/>
      <c r="AL46" s="53"/>
      <c r="AM46" s="53"/>
      <c r="AN46" s="54"/>
      <c r="AO46" s="54"/>
      <c r="AP46" s="54"/>
      <c r="AQ46" s="54"/>
      <c r="AR46" s="54"/>
      <c r="AS46" s="54"/>
      <c r="AT46" s="54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6"/>
      <c r="BG46" s="56"/>
    </row>
    <row r="47" spans="1:59" ht="24.95" customHeight="1">
      <c r="A47" s="96">
        <v>42</v>
      </c>
      <c r="B47" s="95"/>
      <c r="C47" s="43"/>
      <c r="D47" s="23"/>
      <c r="E47" s="63"/>
      <c r="F47" s="44"/>
      <c r="G47" s="45">
        <f t="shared" si="0"/>
        <v>0</v>
      </c>
      <c r="H47" s="23"/>
      <c r="I47" s="23"/>
      <c r="J47" s="23"/>
      <c r="K47" s="46"/>
      <c r="L47" s="46"/>
      <c r="M47" s="46" t="s">
        <v>17</v>
      </c>
      <c r="N47" s="46"/>
      <c r="O47" s="46" t="s">
        <v>18</v>
      </c>
      <c r="P47" s="47"/>
      <c r="Q47" s="48"/>
      <c r="R47" s="48"/>
      <c r="S47" s="48"/>
      <c r="T47" s="49"/>
      <c r="U47" s="50"/>
      <c r="V47" s="51"/>
      <c r="W47" s="52"/>
      <c r="X47" s="52"/>
      <c r="Y47" s="52"/>
      <c r="Z47" s="52"/>
      <c r="AA47" s="52"/>
      <c r="AB47" s="52"/>
      <c r="AC47" s="52"/>
      <c r="AD47" s="52"/>
      <c r="AE47" s="38"/>
      <c r="AF47" s="38"/>
      <c r="AG47" s="38"/>
      <c r="AH47" s="53"/>
      <c r="AI47" s="53"/>
      <c r="AJ47" s="53"/>
      <c r="AK47" s="53"/>
      <c r="AL47" s="53"/>
      <c r="AM47" s="53"/>
      <c r="AN47" s="54"/>
      <c r="AO47" s="54"/>
      <c r="AP47" s="54"/>
      <c r="AQ47" s="54"/>
      <c r="AR47" s="54"/>
      <c r="AS47" s="54"/>
      <c r="AT47" s="54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6"/>
      <c r="BG47" s="56"/>
    </row>
    <row r="48" spans="1:59" ht="24.95" customHeight="1">
      <c r="A48" s="96">
        <v>43</v>
      </c>
      <c r="B48" s="95"/>
      <c r="C48" s="43"/>
      <c r="D48" s="23"/>
      <c r="E48" s="63"/>
      <c r="F48" s="44"/>
      <c r="G48" s="45">
        <f t="shared" si="0"/>
        <v>0</v>
      </c>
      <c r="H48" s="23"/>
      <c r="I48" s="23"/>
      <c r="J48" s="23"/>
      <c r="K48" s="46"/>
      <c r="L48" s="46"/>
      <c r="M48" s="46" t="s">
        <v>17</v>
      </c>
      <c r="N48" s="46"/>
      <c r="O48" s="46" t="s">
        <v>18</v>
      </c>
      <c r="P48" s="47"/>
      <c r="Q48" s="48"/>
      <c r="R48" s="48"/>
      <c r="S48" s="48"/>
      <c r="T48" s="49"/>
      <c r="U48" s="50"/>
      <c r="V48" s="51"/>
      <c r="W48" s="52"/>
      <c r="X48" s="52"/>
      <c r="Y48" s="52"/>
      <c r="Z48" s="52"/>
      <c r="AA48" s="52"/>
      <c r="AB48" s="52"/>
      <c r="AC48" s="52"/>
      <c r="AD48" s="52"/>
      <c r="AE48" s="38"/>
      <c r="AF48" s="38"/>
      <c r="AG48" s="38"/>
      <c r="AH48" s="53"/>
      <c r="AI48" s="53"/>
      <c r="AJ48" s="53"/>
      <c r="AK48" s="53"/>
      <c r="AL48" s="53"/>
      <c r="AM48" s="53"/>
      <c r="AN48" s="54"/>
      <c r="AO48" s="54"/>
      <c r="AP48" s="54"/>
      <c r="AQ48" s="54"/>
      <c r="AR48" s="54"/>
      <c r="AS48" s="54"/>
      <c r="AT48" s="54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6"/>
      <c r="BG48" s="56"/>
    </row>
    <row r="49" spans="1:59" ht="24.95" customHeight="1">
      <c r="A49" s="96">
        <v>44</v>
      </c>
      <c r="B49" s="95"/>
      <c r="C49" s="43"/>
      <c r="D49" s="23"/>
      <c r="E49" s="63"/>
      <c r="F49" s="44"/>
      <c r="G49" s="45">
        <f t="shared" si="0"/>
        <v>0</v>
      </c>
      <c r="H49" s="23"/>
      <c r="I49" s="23"/>
      <c r="J49" s="23"/>
      <c r="K49" s="46"/>
      <c r="L49" s="46"/>
      <c r="M49" s="46" t="s">
        <v>17</v>
      </c>
      <c r="N49" s="46"/>
      <c r="O49" s="46" t="s">
        <v>18</v>
      </c>
      <c r="P49" s="47"/>
      <c r="Q49" s="48"/>
      <c r="R49" s="48"/>
      <c r="S49" s="48"/>
      <c r="T49" s="49"/>
      <c r="U49" s="50"/>
      <c r="V49" s="51"/>
      <c r="W49" s="52"/>
      <c r="X49" s="52"/>
      <c r="Y49" s="52"/>
      <c r="Z49" s="52"/>
      <c r="AA49" s="52"/>
      <c r="AB49" s="52"/>
      <c r="AC49" s="52"/>
      <c r="AD49" s="52"/>
      <c r="AE49" s="38"/>
      <c r="AF49" s="38"/>
      <c r="AG49" s="38"/>
      <c r="AH49" s="53"/>
      <c r="AI49" s="53"/>
      <c r="AJ49" s="53"/>
      <c r="AK49" s="53"/>
      <c r="AL49" s="53"/>
      <c r="AM49" s="53"/>
      <c r="AN49" s="54"/>
      <c r="AO49" s="54"/>
      <c r="AP49" s="54"/>
      <c r="AQ49" s="54"/>
      <c r="AR49" s="54"/>
      <c r="AS49" s="54"/>
      <c r="AT49" s="54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6"/>
      <c r="BG49" s="56"/>
    </row>
    <row r="50" spans="1:59" ht="24.95" customHeight="1">
      <c r="A50" s="96">
        <v>45</v>
      </c>
      <c r="B50" s="95"/>
      <c r="C50" s="43"/>
      <c r="D50" s="23"/>
      <c r="E50" s="63"/>
      <c r="F50" s="44"/>
      <c r="G50" s="45">
        <f t="shared" si="0"/>
        <v>0</v>
      </c>
      <c r="H50" s="23"/>
      <c r="I50" s="23"/>
      <c r="J50" s="23"/>
      <c r="K50" s="46"/>
      <c r="L50" s="46"/>
      <c r="M50" s="46" t="s">
        <v>17</v>
      </c>
      <c r="N50" s="46"/>
      <c r="O50" s="46" t="s">
        <v>18</v>
      </c>
      <c r="P50" s="47"/>
      <c r="Q50" s="48"/>
      <c r="R50" s="48"/>
      <c r="S50" s="48"/>
      <c r="T50" s="49"/>
      <c r="U50" s="50"/>
      <c r="V50" s="51"/>
      <c r="W50" s="52"/>
      <c r="X50" s="52"/>
      <c r="Y50" s="52"/>
      <c r="Z50" s="52"/>
      <c r="AA50" s="52"/>
      <c r="AB50" s="52"/>
      <c r="AC50" s="52"/>
      <c r="AD50" s="52"/>
      <c r="AE50" s="38"/>
      <c r="AF50" s="38"/>
      <c r="AG50" s="38"/>
      <c r="AH50" s="53"/>
      <c r="AI50" s="53"/>
      <c r="AJ50" s="53"/>
      <c r="AK50" s="53"/>
      <c r="AL50" s="53"/>
      <c r="AM50" s="53"/>
      <c r="AN50" s="54"/>
      <c r="AO50" s="54"/>
      <c r="AP50" s="54"/>
      <c r="AQ50" s="54"/>
      <c r="AR50" s="54"/>
      <c r="AS50" s="54"/>
      <c r="AT50" s="54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6"/>
      <c r="BG50" s="56"/>
    </row>
    <row r="51" spans="1:59" ht="24.95" customHeight="1">
      <c r="A51" s="96">
        <v>46</v>
      </c>
      <c r="B51" s="95"/>
      <c r="C51" s="43"/>
      <c r="D51" s="23"/>
      <c r="E51" s="63"/>
      <c r="F51" s="44"/>
      <c r="G51" s="45">
        <f t="shared" si="0"/>
        <v>0</v>
      </c>
      <c r="H51" s="23"/>
      <c r="I51" s="23"/>
      <c r="J51" s="23"/>
      <c r="K51" s="46"/>
      <c r="L51" s="46"/>
      <c r="M51" s="46" t="s">
        <v>17</v>
      </c>
      <c r="N51" s="46"/>
      <c r="O51" s="46" t="s">
        <v>18</v>
      </c>
      <c r="P51" s="47"/>
      <c r="Q51" s="48"/>
      <c r="R51" s="48"/>
      <c r="S51" s="48"/>
      <c r="T51" s="49"/>
      <c r="U51" s="50"/>
      <c r="V51" s="51"/>
      <c r="W51" s="52"/>
      <c r="X51" s="52"/>
      <c r="Y51" s="52"/>
      <c r="Z51" s="52"/>
      <c r="AA51" s="52"/>
      <c r="AB51" s="52"/>
      <c r="AC51" s="52"/>
      <c r="AD51" s="52"/>
      <c r="AE51" s="38"/>
      <c r="AF51" s="38"/>
      <c r="AG51" s="38"/>
      <c r="AH51" s="53"/>
      <c r="AI51" s="53"/>
      <c r="AJ51" s="53"/>
      <c r="AK51" s="53"/>
      <c r="AL51" s="53"/>
      <c r="AM51" s="53"/>
      <c r="AN51" s="54"/>
      <c r="AO51" s="54"/>
      <c r="AP51" s="54"/>
      <c r="AQ51" s="54"/>
      <c r="AR51" s="54"/>
      <c r="AS51" s="54"/>
      <c r="AT51" s="54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6"/>
      <c r="BG51" s="56"/>
    </row>
    <row r="52" spans="1:59" ht="24.95" customHeight="1">
      <c r="A52" s="96">
        <v>47</v>
      </c>
      <c r="B52" s="95"/>
      <c r="C52" s="43"/>
      <c r="D52" s="23"/>
      <c r="E52" s="63"/>
      <c r="F52" s="44"/>
      <c r="G52" s="45">
        <f t="shared" si="0"/>
        <v>0</v>
      </c>
      <c r="H52" s="23"/>
      <c r="I52" s="23"/>
      <c r="J52" s="23"/>
      <c r="K52" s="46"/>
      <c r="L52" s="46"/>
      <c r="M52" s="46" t="s">
        <v>17</v>
      </c>
      <c r="N52" s="46"/>
      <c r="O52" s="46" t="s">
        <v>18</v>
      </c>
      <c r="P52" s="47"/>
      <c r="Q52" s="48"/>
      <c r="R52" s="48"/>
      <c r="S52" s="48"/>
      <c r="T52" s="49"/>
      <c r="U52" s="50"/>
      <c r="V52" s="51"/>
      <c r="W52" s="52"/>
      <c r="X52" s="52"/>
      <c r="Y52" s="52"/>
      <c r="Z52" s="52"/>
      <c r="AA52" s="52"/>
      <c r="AB52" s="52"/>
      <c r="AC52" s="52"/>
      <c r="AD52" s="52"/>
      <c r="AE52" s="38"/>
      <c r="AF52" s="38"/>
      <c r="AG52" s="38"/>
      <c r="AH52" s="53"/>
      <c r="AI52" s="53"/>
      <c r="AJ52" s="53"/>
      <c r="AK52" s="53"/>
      <c r="AL52" s="53"/>
      <c r="AM52" s="53"/>
      <c r="AN52" s="54"/>
      <c r="AO52" s="54"/>
      <c r="AP52" s="54"/>
      <c r="AQ52" s="54"/>
      <c r="AR52" s="54"/>
      <c r="AS52" s="54"/>
      <c r="AT52" s="54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6"/>
      <c r="BG52" s="56"/>
    </row>
    <row r="53" spans="1:59" ht="24.95" customHeight="1">
      <c r="A53" s="96">
        <v>48</v>
      </c>
      <c r="B53" s="95"/>
      <c r="C53" s="43"/>
      <c r="D53" s="23"/>
      <c r="E53" s="63"/>
      <c r="F53" s="44"/>
      <c r="G53" s="45">
        <f t="shared" si="0"/>
        <v>0</v>
      </c>
      <c r="H53" s="23"/>
      <c r="I53" s="23"/>
      <c r="J53" s="23"/>
      <c r="K53" s="46"/>
      <c r="L53" s="46"/>
      <c r="M53" s="46" t="s">
        <v>17</v>
      </c>
      <c r="N53" s="46"/>
      <c r="O53" s="46" t="s">
        <v>18</v>
      </c>
      <c r="P53" s="47"/>
      <c r="Q53" s="48"/>
      <c r="R53" s="48"/>
      <c r="S53" s="48"/>
      <c r="T53" s="49"/>
      <c r="U53" s="50"/>
      <c r="V53" s="51"/>
      <c r="W53" s="52"/>
      <c r="X53" s="52"/>
      <c r="Y53" s="52"/>
      <c r="Z53" s="52"/>
      <c r="AA53" s="52"/>
      <c r="AB53" s="52"/>
      <c r="AC53" s="52"/>
      <c r="AD53" s="52"/>
      <c r="AE53" s="38"/>
      <c r="AF53" s="38"/>
      <c r="AG53" s="38"/>
      <c r="AH53" s="53"/>
      <c r="AI53" s="53"/>
      <c r="AJ53" s="53"/>
      <c r="AK53" s="53"/>
      <c r="AL53" s="53"/>
      <c r="AM53" s="53"/>
      <c r="AN53" s="54"/>
      <c r="AO53" s="54"/>
      <c r="AP53" s="54"/>
      <c r="AQ53" s="54"/>
      <c r="AR53" s="54"/>
      <c r="AS53" s="54"/>
      <c r="AT53" s="54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6"/>
      <c r="BG53" s="56"/>
    </row>
    <row r="54" spans="1:59" ht="24.95" customHeight="1">
      <c r="A54" s="96">
        <v>49</v>
      </c>
      <c r="B54" s="95"/>
      <c r="C54" s="43"/>
      <c r="D54" s="23"/>
      <c r="E54" s="63"/>
      <c r="F54" s="44"/>
      <c r="G54" s="45">
        <f t="shared" si="0"/>
        <v>0</v>
      </c>
      <c r="H54" s="23"/>
      <c r="I54" s="23"/>
      <c r="J54" s="23"/>
      <c r="K54" s="46"/>
      <c r="L54" s="46"/>
      <c r="M54" s="46" t="s">
        <v>17</v>
      </c>
      <c r="N54" s="46"/>
      <c r="O54" s="46" t="s">
        <v>18</v>
      </c>
      <c r="P54" s="47"/>
      <c r="Q54" s="48"/>
      <c r="R54" s="48"/>
      <c r="S54" s="48"/>
      <c r="T54" s="49"/>
      <c r="U54" s="50"/>
      <c r="V54" s="51"/>
      <c r="W54" s="52"/>
      <c r="X54" s="52"/>
      <c r="Y54" s="52"/>
      <c r="Z54" s="52"/>
      <c r="AA54" s="52"/>
      <c r="AB54" s="52"/>
      <c r="AC54" s="52"/>
      <c r="AD54" s="52"/>
      <c r="AE54" s="38"/>
      <c r="AF54" s="38"/>
      <c r="AG54" s="38"/>
      <c r="AH54" s="53"/>
      <c r="AI54" s="53"/>
      <c r="AJ54" s="53"/>
      <c r="AK54" s="53"/>
      <c r="AL54" s="53"/>
      <c r="AM54" s="53"/>
      <c r="AN54" s="54"/>
      <c r="AO54" s="54"/>
      <c r="AP54" s="54"/>
      <c r="AQ54" s="54"/>
      <c r="AR54" s="54"/>
      <c r="AS54" s="54"/>
      <c r="AT54" s="54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6"/>
      <c r="BG54" s="56"/>
    </row>
    <row r="55" spans="1:59" ht="24.95" customHeight="1" thickBot="1">
      <c r="A55" s="97">
        <v>50</v>
      </c>
      <c r="B55" s="95"/>
      <c r="C55" s="43"/>
      <c r="D55" s="23"/>
      <c r="E55" s="63"/>
      <c r="F55" s="44"/>
      <c r="G55" s="45">
        <f t="shared" si="0"/>
        <v>0</v>
      </c>
      <c r="H55" s="23"/>
      <c r="I55" s="23"/>
      <c r="J55" s="23"/>
      <c r="K55" s="46"/>
      <c r="L55" s="46"/>
      <c r="M55" s="46" t="s">
        <v>17</v>
      </c>
      <c r="N55" s="46"/>
      <c r="O55" s="46" t="s">
        <v>18</v>
      </c>
      <c r="P55" s="47"/>
      <c r="Q55" s="48"/>
      <c r="R55" s="48"/>
      <c r="S55" s="48"/>
      <c r="T55" s="49"/>
      <c r="U55" s="50"/>
      <c r="V55" s="51"/>
      <c r="W55" s="52"/>
      <c r="X55" s="52"/>
      <c r="Y55" s="52"/>
      <c r="Z55" s="52"/>
      <c r="AA55" s="52"/>
      <c r="AB55" s="52"/>
      <c r="AC55" s="52"/>
      <c r="AD55" s="52"/>
      <c r="AE55" s="38"/>
      <c r="AF55" s="38"/>
      <c r="AG55" s="38"/>
      <c r="AH55" s="53"/>
      <c r="AI55" s="53"/>
      <c r="AJ55" s="53"/>
      <c r="AK55" s="53"/>
      <c r="AL55" s="53"/>
      <c r="AM55" s="53"/>
      <c r="AN55" s="54"/>
      <c r="AO55" s="54"/>
      <c r="AP55" s="54"/>
      <c r="AQ55" s="54"/>
      <c r="AR55" s="54"/>
      <c r="AS55" s="54"/>
      <c r="AT55" s="54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6"/>
      <c r="BG55" s="56"/>
    </row>
    <row r="56" spans="1:59" ht="24.95" hidden="1" customHeight="1">
      <c r="B56" s="57"/>
      <c r="D56" s="24" t="s">
        <v>70</v>
      </c>
      <c r="K56" s="24" t="s">
        <v>146</v>
      </c>
      <c r="Q56" s="24" t="s">
        <v>144</v>
      </c>
      <c r="T56" s="24" t="s">
        <v>91</v>
      </c>
      <c r="V56" s="60" t="s">
        <v>93</v>
      </c>
      <c r="W56" s="60" t="s">
        <v>91</v>
      </c>
      <c r="X56" s="24" t="s">
        <v>145</v>
      </c>
      <c r="Y56" s="24"/>
      <c r="Z56" s="24"/>
      <c r="AA56" s="60"/>
      <c r="AB56" s="60"/>
      <c r="AC56" s="60"/>
      <c r="AD56" s="60"/>
      <c r="AH56" s="24" t="s">
        <v>91</v>
      </c>
      <c r="AN56" s="59" t="s">
        <v>86</v>
      </c>
      <c r="AU56" s="24" t="s">
        <v>110</v>
      </c>
      <c r="AV56" s="24" t="s">
        <v>145</v>
      </c>
      <c r="BF56" s="24" t="s">
        <v>125</v>
      </c>
    </row>
    <row r="57" spans="1:59" ht="24.95" hidden="1" customHeight="1">
      <c r="D57" s="24" t="s">
        <v>71</v>
      </c>
      <c r="K57" s="24" t="s">
        <v>147</v>
      </c>
      <c r="Q57" s="24" t="s">
        <v>88</v>
      </c>
      <c r="T57" s="24" t="s">
        <v>87</v>
      </c>
      <c r="V57" s="60" t="s">
        <v>94</v>
      </c>
      <c r="W57" s="60" t="s">
        <v>87</v>
      </c>
      <c r="X57" s="24" t="s">
        <v>168</v>
      </c>
      <c r="Y57" s="24"/>
      <c r="Z57" s="24"/>
      <c r="AA57" s="60"/>
      <c r="AB57" s="60"/>
      <c r="AC57" s="60"/>
      <c r="AD57" s="60"/>
      <c r="AH57" s="24" t="s">
        <v>87</v>
      </c>
      <c r="AN57" s="59" t="s">
        <v>87</v>
      </c>
      <c r="AU57" s="24" t="s">
        <v>111</v>
      </c>
      <c r="AV57" s="24" t="s">
        <v>168</v>
      </c>
      <c r="BF57" s="24" t="s">
        <v>126</v>
      </c>
    </row>
    <row r="58" spans="1:59" ht="24.95" hidden="1" customHeight="1">
      <c r="D58" s="24" t="s">
        <v>72</v>
      </c>
      <c r="K58" s="24" t="s">
        <v>148</v>
      </c>
      <c r="Q58" s="24" t="s">
        <v>89</v>
      </c>
      <c r="V58" s="60" t="s">
        <v>95</v>
      </c>
      <c r="W58" s="60"/>
      <c r="X58" s="24" t="s">
        <v>169</v>
      </c>
      <c r="Y58" s="24"/>
      <c r="Z58" s="24"/>
      <c r="AA58" s="60"/>
      <c r="AB58" s="60"/>
      <c r="AC58" s="60"/>
      <c r="AD58" s="60"/>
      <c r="AV58" s="24" t="s">
        <v>169</v>
      </c>
    </row>
    <row r="59" spans="1:59" ht="24.95" hidden="1" customHeight="1">
      <c r="D59" s="24" t="s">
        <v>73</v>
      </c>
      <c r="Q59" s="24" t="s">
        <v>90</v>
      </c>
      <c r="X59" s="24" t="s">
        <v>170</v>
      </c>
      <c r="Y59" s="24"/>
      <c r="Z59" s="24"/>
      <c r="AV59" s="24" t="s">
        <v>170</v>
      </c>
    </row>
    <row r="60" spans="1:59" ht="24.95" hidden="1" customHeight="1">
      <c r="D60" s="24" t="s">
        <v>74</v>
      </c>
      <c r="X60" s="24" t="s">
        <v>171</v>
      </c>
      <c r="Y60" s="24"/>
      <c r="Z60" s="24"/>
      <c r="AV60" s="24" t="s">
        <v>171</v>
      </c>
    </row>
    <row r="61" spans="1:59" ht="24.95" hidden="1" customHeight="1">
      <c r="D61" s="24" t="s">
        <v>75</v>
      </c>
      <c r="X61" s="24" t="s">
        <v>172</v>
      </c>
      <c r="Y61" s="24"/>
      <c r="Z61" s="24"/>
      <c r="AV61" s="24" t="s">
        <v>172</v>
      </c>
    </row>
    <row r="62" spans="1:59" ht="24.95" hidden="1" customHeight="1">
      <c r="D62" s="24" t="s">
        <v>76</v>
      </c>
      <c r="X62" s="24" t="s">
        <v>173</v>
      </c>
      <c r="Y62" s="24"/>
      <c r="Z62" s="24"/>
      <c r="AV62" s="24" t="s">
        <v>173</v>
      </c>
    </row>
    <row r="63" spans="1:59" ht="24.95" hidden="1" customHeight="1">
      <c r="D63" s="24" t="s">
        <v>77</v>
      </c>
      <c r="X63" s="24" t="s">
        <v>174</v>
      </c>
      <c r="Y63" s="24"/>
      <c r="Z63" s="24"/>
      <c r="AV63" s="24" t="s">
        <v>174</v>
      </c>
    </row>
    <row r="64" spans="1:59" ht="24.95" hidden="1" customHeight="1">
      <c r="D64" s="24" t="s">
        <v>78</v>
      </c>
      <c r="X64" s="24" t="s">
        <v>175</v>
      </c>
      <c r="Y64" s="24"/>
      <c r="Z64" s="24"/>
      <c r="AV64" s="24" t="s">
        <v>175</v>
      </c>
    </row>
    <row r="65" spans="4:48" hidden="1">
      <c r="D65" s="24" t="s">
        <v>69</v>
      </c>
      <c r="X65" s="24" t="s">
        <v>176</v>
      </c>
      <c r="Y65" s="24"/>
      <c r="Z65" s="24"/>
      <c r="AV65" s="24" t="s">
        <v>176</v>
      </c>
    </row>
    <row r="66" spans="4:48" hidden="1">
      <c r="D66" s="24" t="s">
        <v>79</v>
      </c>
    </row>
    <row r="67" spans="4:48" hidden="1">
      <c r="D67" s="24" t="s">
        <v>80</v>
      </c>
    </row>
    <row r="68" spans="4:48" hidden="1">
      <c r="D68" s="24" t="s">
        <v>81</v>
      </c>
    </row>
    <row r="69" spans="4:48" hidden="1">
      <c r="D69" s="24" t="s">
        <v>82</v>
      </c>
    </row>
    <row r="70" spans="4:48" hidden="1">
      <c r="D70" s="24" t="s">
        <v>83</v>
      </c>
    </row>
  </sheetData>
  <mergeCells count="20">
    <mergeCell ref="AU3:BE4"/>
    <mergeCell ref="BF3:BG4"/>
    <mergeCell ref="F3:G4"/>
    <mergeCell ref="K3:O4"/>
    <mergeCell ref="L5:O5"/>
    <mergeCell ref="J3:J5"/>
    <mergeCell ref="I3:I5"/>
    <mergeCell ref="H3:H5"/>
    <mergeCell ref="P3:P5"/>
    <mergeCell ref="Q3:S4"/>
    <mergeCell ref="T3:U4"/>
    <mergeCell ref="V3:V5"/>
    <mergeCell ref="W3:AG4"/>
    <mergeCell ref="AH3:AM4"/>
    <mergeCell ref="AN3:AT4"/>
    <mergeCell ref="C3:C5"/>
    <mergeCell ref="D3:D5"/>
    <mergeCell ref="E3:E5"/>
    <mergeCell ref="B3:B5"/>
    <mergeCell ref="A3:A5"/>
  </mergeCells>
  <phoneticPr fontId="1"/>
  <dataValidations count="19">
    <dataValidation imeMode="fullKatakana" allowBlank="1" showInputMessage="1" showErrorMessage="1" sqref="C6:C55"/>
    <dataValidation imeMode="halfAlpha" allowBlank="1" showInputMessage="1" showErrorMessage="1" sqref="I6:J55 U6:U55 L6:P55 E6:F55"/>
    <dataValidation type="list" imeMode="hiragana" allowBlank="1" showInputMessage="1" sqref="D6:D55">
      <formula1>$D$56:$D$70</formula1>
    </dataValidation>
    <dataValidation type="list" allowBlank="1" showInputMessage="1" sqref="AH6:AH55">
      <formula1>$AH$56:$AH$57</formula1>
    </dataValidation>
    <dataValidation type="list" allowBlank="1" showInputMessage="1" sqref="AN1 AN3 AN5:AN1048576">
      <formula1>$AN$56:$AN$57</formula1>
    </dataValidation>
    <dataValidation type="list" allowBlank="1" showInputMessage="1" sqref="W1:X1 AF5 W3:X3 Z5 AB5 AD5 W5:W1048576 X66:X1048576 X5">
      <formula1>$W$56:$W$57</formula1>
    </dataValidation>
    <dataValidation type="list" imeMode="hiragana" allowBlank="1" showInputMessage="1" sqref="K3 K1 K59:K1048576">
      <formula1>$K$56:$K$57</formula1>
    </dataValidation>
    <dataValidation type="list" allowBlank="1" showInputMessage="1" sqref="Q1:S1 Q3 Q5:S5 Q56:S1048576">
      <formula1>$Q$56:$Q$59</formula1>
    </dataValidation>
    <dataValidation type="list" allowBlank="1" showInputMessage="1" sqref="T1 T5:T1048576 T3">
      <formula1>$T$56:$T$57</formula1>
    </dataValidation>
    <dataValidation type="list" allowBlank="1" showInputMessage="1" sqref="V1 V6:V1048576">
      <formula1>$V$56:$V$58</formula1>
    </dataValidation>
    <dataValidation type="list" allowBlank="1" showInputMessage="1" sqref="AU6:AU55">
      <formula1>$AU$56:$AU$57</formula1>
    </dataValidation>
    <dataValidation type="list" allowBlank="1" showInputMessage="1" sqref="BF6:BF55">
      <formula1>$BF$56:$BF$57</formula1>
    </dataValidation>
    <dataValidation type="list" allowBlank="1" showInputMessage="1" sqref="AV6:AV55 BD6:BD55 BB6:BB55 AZ6:AZ55 AX6:AX55">
      <formula1>$AV$56:$AV$65</formula1>
    </dataValidation>
    <dataValidation type="list" imeMode="hiragana" allowBlank="1" showInputMessage="1" sqref="K6:K55">
      <formula1>$K$56:$K$58</formula1>
    </dataValidation>
    <dataValidation imeMode="hiragana" allowBlank="1" showErrorMessage="1" sqref="B6:B55"/>
    <dataValidation imeMode="hiragana" allowBlank="1" showInputMessage="1" showErrorMessage="1" sqref="H6:H55 T6:T55 BG6:BG55 AI6:AM55 AW6:AW55 AY6:AY55 BA6:BA55 BC6:BC55 BE6:BE55 Y6:Y55 AA6:AA55 AC6:AC55 AE6:AE55 AG6:AG55"/>
    <dataValidation type="list" imeMode="hiragana" allowBlank="1" showInputMessage="1" sqref="Q6:S55">
      <formula1>$Q$56:$Q$59</formula1>
    </dataValidation>
    <dataValidation type="list" imeMode="hiragana" allowBlank="1" showInputMessage="1" showErrorMessage="1" sqref="Q6:S55">
      <formula1>$Q$56:$Q$59</formula1>
    </dataValidation>
    <dataValidation type="list" allowBlank="1" showInputMessage="1" sqref="X6:X55 Z6:Z55 AB6:AB55 AD6:AD55 AF6:AF55">
      <formula1>$X$56:$X$65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56"/>
  <sheetViews>
    <sheetView showZeros="0" tabSelected="1" zoomScale="80" zoomScaleNormal="80" zoomScalePageLayoutView="80" workbookViewId="0">
      <selection activeCell="B2" sqref="B2:AB3"/>
    </sheetView>
  </sheetViews>
  <sheetFormatPr defaultRowHeight="18.75"/>
  <cols>
    <col min="1" max="1" width="6.375" customWidth="1"/>
    <col min="2" max="28" width="4.625" customWidth="1"/>
    <col min="29" max="57" width="3.625" customWidth="1"/>
  </cols>
  <sheetData>
    <row r="1" spans="1:30" ht="38.25" customHeight="1">
      <c r="A1" s="19"/>
      <c r="B1" s="165" t="s">
        <v>136</v>
      </c>
      <c r="C1" s="165"/>
      <c r="D1" s="165"/>
      <c r="E1" s="165"/>
      <c r="F1" s="165"/>
      <c r="G1" s="165"/>
      <c r="H1" s="165"/>
      <c r="I1" s="165"/>
      <c r="J1" s="165"/>
      <c r="K1" s="165"/>
    </row>
    <row r="2" spans="1:30" ht="18.75" customHeight="1">
      <c r="B2" s="238" t="s">
        <v>0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</row>
    <row r="3" spans="1:30" ht="18.75" customHeight="1"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</row>
    <row r="4" spans="1:30" ht="19.5" customHeight="1">
      <c r="O4" s="2"/>
      <c r="P4" s="2"/>
      <c r="Q4" s="2"/>
      <c r="R4" s="2"/>
      <c r="S4" s="2"/>
      <c r="T4" s="2"/>
      <c r="U4" s="2"/>
      <c r="V4" s="166">
        <f>入力シート!$B$1</f>
        <v>0</v>
      </c>
      <c r="W4" s="166"/>
      <c r="X4" s="166"/>
      <c r="Y4" s="166"/>
      <c r="Z4" s="166"/>
      <c r="AA4" s="166"/>
      <c r="AB4" s="166"/>
    </row>
    <row r="5" spans="1:30" ht="19.5" customHeight="1">
      <c r="O5" s="3"/>
      <c r="P5" s="3"/>
      <c r="Q5" s="3"/>
      <c r="R5" s="3"/>
      <c r="S5" s="3"/>
      <c r="T5" s="3"/>
      <c r="U5" s="3"/>
      <c r="V5" s="285">
        <f>入力シート!B2</f>
        <v>0</v>
      </c>
      <c r="W5" s="285"/>
      <c r="X5" s="285"/>
      <c r="Y5" s="285"/>
      <c r="Z5" s="285"/>
      <c r="AA5" s="285"/>
      <c r="AB5" s="285"/>
    </row>
    <row r="6" spans="1:30" ht="24.95" customHeight="1" thickBot="1">
      <c r="B6" s="181" t="s">
        <v>1</v>
      </c>
      <c r="C6" s="182"/>
      <c r="D6" s="182"/>
      <c r="E6" s="182"/>
    </row>
    <row r="7" spans="1:30" ht="15" customHeight="1">
      <c r="B7" s="265" t="s">
        <v>13</v>
      </c>
      <c r="C7" s="266"/>
      <c r="D7" s="269" t="e">
        <f>VLOOKUP($A$1,入力シート!$A$6:$BG$55,4,FALSE)</f>
        <v>#N/A</v>
      </c>
      <c r="E7" s="269"/>
      <c r="F7" s="269"/>
      <c r="G7" s="269"/>
      <c r="H7" s="266" t="s">
        <v>14</v>
      </c>
      <c r="I7" s="266"/>
      <c r="J7" s="239" t="e">
        <f>VLOOKUP($A$1,入力シート!$A$6:$BG$55,3,FALSE)</f>
        <v>#N/A</v>
      </c>
      <c r="K7" s="240"/>
      <c r="L7" s="240"/>
      <c r="M7" s="240"/>
      <c r="N7" s="240"/>
      <c r="O7" s="240"/>
      <c r="P7" s="241"/>
      <c r="Q7" s="195" t="s">
        <v>4</v>
      </c>
      <c r="R7" s="196"/>
      <c r="S7" s="197"/>
      <c r="T7" s="201" t="e">
        <f>VLOOKUP($A$1,入力シート!$A$6:$BG$55,6,0)</f>
        <v>#N/A</v>
      </c>
      <c r="U7" s="202"/>
      <c r="V7" s="202"/>
      <c r="W7" s="202"/>
      <c r="X7" s="271" t="e">
        <f>VLOOKUP($A$1,入力シート!$A$6:$BG$55,7,FALSE)</f>
        <v>#N/A</v>
      </c>
      <c r="Y7" s="272"/>
      <c r="Z7" s="272"/>
      <c r="AA7" s="272"/>
      <c r="AB7" s="273"/>
    </row>
    <row r="8" spans="1:30" ht="20.100000000000001" customHeight="1">
      <c r="B8" s="267"/>
      <c r="C8" s="268"/>
      <c r="D8" s="270"/>
      <c r="E8" s="270"/>
      <c r="F8" s="270"/>
      <c r="G8" s="270"/>
      <c r="H8" s="268"/>
      <c r="I8" s="268"/>
      <c r="J8" s="242" t="e">
        <f>VLOOKUP($A$1,入力シート!$A$6:$BG$55,2,FALSE)</f>
        <v>#N/A</v>
      </c>
      <c r="K8" s="243"/>
      <c r="L8" s="243"/>
      <c r="M8" s="243"/>
      <c r="N8" s="243"/>
      <c r="O8" s="243"/>
      <c r="P8" s="244"/>
      <c r="Q8" s="198"/>
      <c r="R8" s="199"/>
      <c r="S8" s="200"/>
      <c r="T8" s="203"/>
      <c r="U8" s="204"/>
      <c r="V8" s="204"/>
      <c r="W8" s="204"/>
      <c r="X8" s="274"/>
      <c r="Y8" s="275"/>
      <c r="Z8" s="275"/>
      <c r="AA8" s="275"/>
      <c r="AB8" s="276"/>
    </row>
    <row r="9" spans="1:30" ht="17.100000000000001" customHeight="1">
      <c r="B9" s="229" t="s">
        <v>2</v>
      </c>
      <c r="C9" s="184"/>
      <c r="D9" s="185"/>
      <c r="E9" s="218" t="e">
        <f>VLOOKUP($A$1,入力シート!$A$6:$BG$55,5,FALSE)</f>
        <v>#N/A</v>
      </c>
      <c r="F9" s="219"/>
      <c r="G9" s="227"/>
      <c r="H9" s="183" t="s">
        <v>3</v>
      </c>
      <c r="I9" s="184"/>
      <c r="J9" s="185"/>
      <c r="K9" s="189" t="e">
        <f>VLOOKUP($A$1,入力シート!$A$6:$BG$55,8,FALSE)</f>
        <v>#N/A</v>
      </c>
      <c r="L9" s="190"/>
      <c r="M9" s="190"/>
      <c r="N9" s="190"/>
      <c r="O9" s="190"/>
      <c r="P9" s="191"/>
      <c r="Q9" s="183" t="s">
        <v>5</v>
      </c>
      <c r="R9" s="184"/>
      <c r="S9" s="185"/>
      <c r="T9" s="205" t="s">
        <v>6</v>
      </c>
      <c r="U9" s="206"/>
      <c r="V9" s="277" t="e">
        <f>VLOOKUP($A$1,入力シート!$A$6:$BG$55,9,FALSE)</f>
        <v>#N/A</v>
      </c>
      <c r="W9" s="278"/>
      <c r="X9" s="278"/>
      <c r="Y9" s="278"/>
      <c r="Z9" s="278"/>
      <c r="AA9" s="278"/>
      <c r="AB9" s="279"/>
    </row>
    <row r="10" spans="1:30" ht="17.100000000000001" customHeight="1" thickBot="1">
      <c r="B10" s="252"/>
      <c r="C10" s="187"/>
      <c r="D10" s="188"/>
      <c r="E10" s="253"/>
      <c r="F10" s="254"/>
      <c r="G10" s="255"/>
      <c r="H10" s="186"/>
      <c r="I10" s="187"/>
      <c r="J10" s="188"/>
      <c r="K10" s="192"/>
      <c r="L10" s="193"/>
      <c r="M10" s="193"/>
      <c r="N10" s="193"/>
      <c r="O10" s="193"/>
      <c r="P10" s="194"/>
      <c r="Q10" s="186"/>
      <c r="R10" s="187"/>
      <c r="S10" s="188"/>
      <c r="T10" s="207" t="s">
        <v>7</v>
      </c>
      <c r="U10" s="208"/>
      <c r="V10" s="211" t="e">
        <f>VLOOKUP($A$1,入力シート!$A$6:$BG$55,10,FALSE)</f>
        <v>#N/A</v>
      </c>
      <c r="W10" s="212"/>
      <c r="X10" s="212"/>
      <c r="Y10" s="212"/>
      <c r="Z10" s="212"/>
      <c r="AA10" s="212"/>
      <c r="AB10" s="213"/>
    </row>
    <row r="11" spans="1:30" ht="9.9499999999999993" customHeight="1"/>
    <row r="12" spans="1:30" ht="24.95" customHeight="1" thickBot="1">
      <c r="B12" s="181" t="s">
        <v>15</v>
      </c>
      <c r="C12" s="182"/>
      <c r="D12" s="182"/>
      <c r="E12" s="182"/>
    </row>
    <row r="13" spans="1:30" ht="17.100000000000001" customHeight="1">
      <c r="B13" s="245" t="s">
        <v>16</v>
      </c>
      <c r="C13" s="197"/>
      <c r="D13" s="214" t="e">
        <f>VLOOKUP($A$1,入力シート!$A$6:$BG$55,11,FALSE)</f>
        <v>#N/A</v>
      </c>
      <c r="E13" s="214"/>
      <c r="F13" s="246" t="e">
        <f>VLOOKUP($A$1,入力シート!$A$6:$BG$55,12,FALSE)</f>
        <v>#N/A</v>
      </c>
      <c r="G13" s="246" t="s">
        <v>17</v>
      </c>
      <c r="H13" s="246" t="e">
        <f>VLOOKUP($A$1,入力シート!$A$6:$BG$55,14,FALSE)</f>
        <v>#N/A</v>
      </c>
      <c r="I13" s="248" t="s">
        <v>18</v>
      </c>
      <c r="J13" s="195" t="s">
        <v>19</v>
      </c>
      <c r="K13" s="196"/>
      <c r="L13" s="196"/>
      <c r="M13" s="197"/>
      <c r="N13" s="256" t="e">
        <f>VLOOKUP($A$1,入力シート!$A$6:$BG$55,16,FALSE)</f>
        <v>#N/A</v>
      </c>
      <c r="O13" s="257"/>
      <c r="P13" s="257"/>
      <c r="Q13" s="250" t="s">
        <v>20</v>
      </c>
      <c r="R13" s="195" t="s">
        <v>21</v>
      </c>
      <c r="S13" s="196"/>
      <c r="T13" s="197"/>
      <c r="U13" s="260" t="e">
        <f>VLOOKUP($A$1,入力シート!$A$6:$BG$55,17,FALSE)</f>
        <v>#N/A</v>
      </c>
      <c r="V13" s="261"/>
      <c r="W13" s="261" t="s">
        <v>27</v>
      </c>
      <c r="X13" s="214" t="e">
        <f>VLOOKUP($A$1,入力シート!$A$6:$BG$55,18,FALSE)</f>
        <v>#N/A</v>
      </c>
      <c r="Y13" s="214"/>
      <c r="Z13" s="214" t="s">
        <v>28</v>
      </c>
      <c r="AA13" s="214" t="e">
        <f>VLOOKUP($A$1,入力シート!$A$6:$BG$55,19,FALSE)</f>
        <v>#N/A</v>
      </c>
      <c r="AB13" s="263"/>
      <c r="AC13" s="4"/>
    </row>
    <row r="14" spans="1:30" ht="17.100000000000001" customHeight="1">
      <c r="B14" s="230"/>
      <c r="C14" s="200"/>
      <c r="D14" s="215"/>
      <c r="E14" s="215"/>
      <c r="F14" s="247"/>
      <c r="G14" s="247"/>
      <c r="H14" s="247"/>
      <c r="I14" s="249"/>
      <c r="J14" s="198"/>
      <c r="K14" s="199"/>
      <c r="L14" s="199"/>
      <c r="M14" s="200"/>
      <c r="N14" s="258"/>
      <c r="O14" s="259"/>
      <c r="P14" s="259"/>
      <c r="Q14" s="251"/>
      <c r="R14" s="209"/>
      <c r="S14" s="210"/>
      <c r="T14" s="232"/>
      <c r="U14" s="262"/>
      <c r="V14" s="237"/>
      <c r="W14" s="237"/>
      <c r="X14" s="237"/>
      <c r="Y14" s="237"/>
      <c r="Z14" s="237"/>
      <c r="AA14" s="237"/>
      <c r="AB14" s="264"/>
      <c r="AC14" s="4"/>
    </row>
    <row r="15" spans="1:30" ht="17.100000000000001" customHeight="1">
      <c r="B15" s="229" t="s">
        <v>22</v>
      </c>
      <c r="C15" s="184"/>
      <c r="D15" s="185"/>
      <c r="E15" s="167" t="e">
        <f>VLOOKUP($A$1,入力シート!$A$6:$BG$55,20,FALSE)</f>
        <v>#N/A</v>
      </c>
      <c r="F15" s="168"/>
      <c r="G15" s="167" t="s">
        <v>23</v>
      </c>
      <c r="H15" s="286"/>
      <c r="I15" s="286"/>
      <c r="J15" s="216" t="e">
        <f>VLOOKUP($A$1,入力シート!$A$6:$BG$55,21,FALSE)</f>
        <v>#N/A</v>
      </c>
      <c r="K15" s="216"/>
      <c r="L15" s="216"/>
      <c r="M15" s="216"/>
      <c r="N15" s="216"/>
      <c r="O15" s="227" t="s">
        <v>20</v>
      </c>
      <c r="P15" s="183" t="s">
        <v>25</v>
      </c>
      <c r="Q15" s="184"/>
      <c r="R15" s="184"/>
      <c r="S15" s="218" t="e">
        <f>VLOOKUP($A$1,入力シート!$A$6:$BG$55,22,FALSE)</f>
        <v>#N/A</v>
      </c>
      <c r="T15" s="219"/>
      <c r="U15" s="219"/>
      <c r="V15" s="219"/>
      <c r="W15" s="219"/>
      <c r="X15" s="219"/>
      <c r="Y15" s="219"/>
      <c r="Z15" s="219"/>
      <c r="AA15" s="219"/>
      <c r="AB15" s="220"/>
      <c r="AC15" s="4"/>
      <c r="AD15" s="4"/>
    </row>
    <row r="16" spans="1:30" ht="17.100000000000001" customHeight="1">
      <c r="B16" s="230"/>
      <c r="C16" s="199"/>
      <c r="D16" s="200"/>
      <c r="E16" s="171"/>
      <c r="F16" s="172"/>
      <c r="G16" s="171"/>
      <c r="H16" s="287"/>
      <c r="I16" s="287"/>
      <c r="J16" s="217"/>
      <c r="K16" s="217"/>
      <c r="L16" s="217"/>
      <c r="M16" s="217"/>
      <c r="N16" s="217"/>
      <c r="O16" s="228"/>
      <c r="P16" s="209"/>
      <c r="Q16" s="210"/>
      <c r="R16" s="210"/>
      <c r="S16" s="221"/>
      <c r="T16" s="222"/>
      <c r="U16" s="222"/>
      <c r="V16" s="222"/>
      <c r="W16" s="222"/>
      <c r="X16" s="222"/>
      <c r="Y16" s="222"/>
      <c r="Z16" s="222"/>
      <c r="AA16" s="222"/>
      <c r="AB16" s="223"/>
      <c r="AC16" s="4"/>
      <c r="AD16" s="4"/>
    </row>
    <row r="17" spans="2:28" ht="17.100000000000001" customHeight="1">
      <c r="B17" s="229" t="s">
        <v>24</v>
      </c>
      <c r="C17" s="184"/>
      <c r="D17" s="185"/>
      <c r="E17" s="167" t="e">
        <f>VLOOKUP($A$1,入力シート!$A$6:$BG$55,23,FALSE)</f>
        <v>#N/A</v>
      </c>
      <c r="F17" s="168"/>
      <c r="G17" s="190"/>
      <c r="H17" s="190" t="e">
        <f>VLOOKUP($A$1,入力シート!$A$6:$BG$55,24,FALSE)</f>
        <v>#N/A</v>
      </c>
      <c r="I17" s="190" t="s">
        <v>155</v>
      </c>
      <c r="J17" s="190" t="e">
        <f>VLOOKUP($A$1,入力シート!$A$6:$BG$55,25,FALSE)</f>
        <v>#N/A</v>
      </c>
      <c r="K17" s="235"/>
      <c r="L17" s="190" t="e">
        <f>VLOOKUP($A$1,入力シート!$A$6:$BG$55,26,FALSE)</f>
        <v>#N/A</v>
      </c>
      <c r="M17" s="190" t="s">
        <v>156</v>
      </c>
      <c r="N17" s="190" t="e">
        <f>VLOOKUP($A$1,入力シート!$A$6:$BG$55,27,FALSE)</f>
        <v>#N/A</v>
      </c>
      <c r="O17" s="235"/>
      <c r="P17" s="190" t="e">
        <f>VLOOKUP($A$1,入力シート!$A$6:$BG$55,28,FALSE)</f>
        <v>#N/A</v>
      </c>
      <c r="Q17" s="190" t="s">
        <v>158</v>
      </c>
      <c r="R17" s="190" t="e">
        <f>VLOOKUP($A$1,入力シート!$A$6:$BG$55,29,FALSE)</f>
        <v>#N/A</v>
      </c>
      <c r="S17" s="235"/>
      <c r="T17" s="190" t="e">
        <f>VLOOKUP($A$1,入力シート!$A$6:$BG$55,30,FALSE)</f>
        <v>#N/A</v>
      </c>
      <c r="U17" s="190" t="s">
        <v>157</v>
      </c>
      <c r="V17" s="190" t="e">
        <f>VLOOKUP($A$1,入力シート!$A$6:$BG$55,31,FALSE)</f>
        <v>#N/A</v>
      </c>
      <c r="W17" s="235"/>
      <c r="X17" s="190" t="e">
        <f>VLOOKUP($A$1,入力シート!$A$6:$BG$55,32,FALSE)</f>
        <v>#N/A</v>
      </c>
      <c r="Y17" s="190" t="s">
        <v>154</v>
      </c>
      <c r="Z17" s="190" t="e">
        <f>VLOOKUP($A$1,入力シート!$A$6:$BG$55,33,FALSE)</f>
        <v>#N/A</v>
      </c>
      <c r="AA17" s="235"/>
      <c r="AB17" s="7"/>
    </row>
    <row r="18" spans="2:28" ht="17.100000000000001" customHeight="1">
      <c r="B18" s="231"/>
      <c r="C18" s="210"/>
      <c r="D18" s="232"/>
      <c r="E18" s="169"/>
      <c r="F18" s="170"/>
      <c r="G18" s="234"/>
      <c r="H18" s="234"/>
      <c r="I18" s="234"/>
      <c r="J18" s="234"/>
      <c r="K18" s="236"/>
      <c r="L18" s="234"/>
      <c r="M18" s="234"/>
      <c r="N18" s="234"/>
      <c r="O18" s="236"/>
      <c r="P18" s="234"/>
      <c r="Q18" s="234"/>
      <c r="R18" s="234"/>
      <c r="S18" s="236"/>
      <c r="T18" s="234"/>
      <c r="U18" s="234"/>
      <c r="V18" s="234"/>
      <c r="W18" s="236"/>
      <c r="X18" s="234"/>
      <c r="Y18" s="234"/>
      <c r="Z18" s="234"/>
      <c r="AA18" s="236"/>
      <c r="AB18" s="64"/>
    </row>
    <row r="19" spans="2:28" ht="17.100000000000001" customHeight="1">
      <c r="B19" s="229" t="s">
        <v>26</v>
      </c>
      <c r="C19" s="184"/>
      <c r="D19" s="185"/>
      <c r="E19" s="167" t="e">
        <f>VLOOKUP($A$1,入力シート!$A$6:$BG$55,34,FALSE)</f>
        <v>#N/A</v>
      </c>
      <c r="F19" s="168"/>
      <c r="G19" s="233"/>
      <c r="H19" s="173" t="e">
        <f>VLOOKUP($A$1,入力シート!$A$6:$BG$55,35,FALSE)</f>
        <v>#N/A</v>
      </c>
      <c r="I19" s="173"/>
      <c r="J19" s="173" t="s">
        <v>28</v>
      </c>
      <c r="K19" s="173" t="e">
        <f>VLOOKUP($A$1,入力シート!$A$6:$BG$55,36,FALSE)</f>
        <v>#N/A</v>
      </c>
      <c r="L19" s="173"/>
      <c r="M19" s="173" t="s">
        <v>29</v>
      </c>
      <c r="N19" s="173" t="e">
        <f>VLOOKUP($A$1,入力シート!$A$6:$BG$55,37,FALSE)</f>
        <v>#N/A</v>
      </c>
      <c r="O19" s="173"/>
      <c r="P19" s="173" t="s">
        <v>28</v>
      </c>
      <c r="Q19" s="173" t="e">
        <f>VLOOKUP($A$1,入力シート!$A$6:$BG$55,38,FALSE)</f>
        <v>#N/A</v>
      </c>
      <c r="R19" s="173"/>
      <c r="S19" s="173" t="s">
        <v>92</v>
      </c>
      <c r="T19" s="173" t="e">
        <f>VLOOKUP($A$1,入力シート!$A$6:$BG$55,39,FALSE)</f>
        <v>#N/A</v>
      </c>
      <c r="U19" s="173"/>
      <c r="V19" s="6"/>
      <c r="W19" s="6"/>
      <c r="X19" s="6"/>
      <c r="Y19" s="6"/>
      <c r="Z19" s="6"/>
      <c r="AA19" s="6"/>
      <c r="AB19" s="8"/>
    </row>
    <row r="20" spans="2:28" ht="17.100000000000001" customHeight="1">
      <c r="B20" s="231"/>
      <c r="C20" s="210"/>
      <c r="D20" s="232"/>
      <c r="E20" s="171"/>
      <c r="F20" s="172"/>
      <c r="G20" s="23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280"/>
      <c r="T20" s="280"/>
      <c r="U20" s="280"/>
      <c r="V20" s="6"/>
      <c r="W20" s="6"/>
      <c r="X20" s="6"/>
      <c r="Y20" s="6"/>
      <c r="Z20" s="6"/>
      <c r="AA20" s="6"/>
      <c r="AB20" s="8"/>
    </row>
    <row r="21" spans="2:28" ht="17.100000000000001" customHeight="1">
      <c r="B21" s="174" t="s">
        <v>30</v>
      </c>
      <c r="C21" s="175"/>
      <c r="D21" s="175"/>
      <c r="E21" s="175"/>
      <c r="F21" s="175"/>
      <c r="G21" s="175"/>
      <c r="H21" s="175"/>
      <c r="I21" s="176"/>
      <c r="J21" s="180" t="e">
        <f>VLOOKUP($A$1,入力シート!$A$6:$BG$55,40,FALSE)</f>
        <v>#N/A</v>
      </c>
      <c r="K21" s="180"/>
      <c r="L21" s="180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7"/>
    </row>
    <row r="22" spans="2:28" ht="17.100000000000001" customHeight="1">
      <c r="B22" s="177"/>
      <c r="C22" s="178"/>
      <c r="D22" s="178"/>
      <c r="E22" s="178"/>
      <c r="F22" s="178"/>
      <c r="G22" s="178"/>
      <c r="H22" s="178"/>
      <c r="I22" s="179"/>
      <c r="J22" s="180"/>
      <c r="K22" s="180"/>
      <c r="L22" s="180"/>
      <c r="M22" s="6"/>
      <c r="N22" s="6"/>
      <c r="O22" s="6"/>
      <c r="P22" s="6"/>
      <c r="Q22" s="6"/>
      <c r="R22" s="100"/>
      <c r="S22" s="6"/>
      <c r="T22" s="6"/>
      <c r="U22" s="6"/>
      <c r="V22" s="6"/>
      <c r="W22" s="6"/>
      <c r="X22" s="6"/>
      <c r="Y22" s="6"/>
      <c r="Z22" s="6"/>
      <c r="AA22" s="6"/>
      <c r="AB22" s="8"/>
    </row>
    <row r="23" spans="2:28" ht="17.100000000000001" customHeight="1">
      <c r="B23" s="20"/>
      <c r="C23" s="21"/>
      <c r="D23" s="21"/>
      <c r="E23" s="21"/>
      <c r="F23" s="21"/>
      <c r="G23" s="21"/>
      <c r="H23" s="21"/>
      <c r="I23" s="21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7"/>
    </row>
    <row r="24" spans="2:28" ht="17.100000000000001" customHeight="1" thickBot="1">
      <c r="B24" s="224" t="s">
        <v>31</v>
      </c>
      <c r="C24" s="225"/>
      <c r="D24" s="225"/>
      <c r="E24" s="226" t="e">
        <f>VLOOKUP($A$1,入力シート!$A$6:$BG$55,41,FALSE)</f>
        <v>#N/A</v>
      </c>
      <c r="F24" s="226"/>
      <c r="G24" s="226"/>
      <c r="H24" s="31" t="s">
        <v>32</v>
      </c>
      <c r="I24" s="31"/>
      <c r="J24" s="225" t="s">
        <v>33</v>
      </c>
      <c r="K24" s="225"/>
      <c r="L24" s="225"/>
      <c r="M24" s="226" t="e">
        <f>VLOOKUP($A$1,入力シート!$A$6:$BG$55,42,FALSE)</f>
        <v>#N/A</v>
      </c>
      <c r="N24" s="226"/>
      <c r="O24" s="226"/>
      <c r="P24" s="31" t="s">
        <v>32</v>
      </c>
      <c r="Q24" s="31"/>
      <c r="R24" s="225" t="s">
        <v>34</v>
      </c>
      <c r="S24" s="225"/>
      <c r="T24" s="225"/>
      <c r="U24" s="225"/>
      <c r="V24" s="225"/>
      <c r="W24" s="226" t="e">
        <f>VLOOKUP($A$1,入力シート!$A$6:$BG$55,43,FALSE)</f>
        <v>#N/A</v>
      </c>
      <c r="X24" s="226"/>
      <c r="Y24" s="226"/>
      <c r="Z24" s="31" t="s">
        <v>32</v>
      </c>
      <c r="AA24" s="31"/>
      <c r="AB24" s="27"/>
    </row>
    <row r="25" spans="2:28" ht="9.9499999999999993" customHeight="1" thickTop="1">
      <c r="B25" s="32"/>
      <c r="C25" s="33"/>
      <c r="D25" s="33"/>
      <c r="E25" s="33"/>
      <c r="F25" s="33"/>
      <c r="G25" s="33"/>
      <c r="H25" s="31"/>
      <c r="I25" s="31"/>
      <c r="J25" s="33"/>
      <c r="K25" s="33"/>
      <c r="L25" s="33"/>
      <c r="M25" s="33"/>
      <c r="N25" s="33"/>
      <c r="O25" s="33"/>
      <c r="P25" s="31"/>
      <c r="Q25" s="31"/>
      <c r="R25" s="33"/>
      <c r="S25" s="33"/>
      <c r="T25" s="33"/>
      <c r="U25" s="33"/>
      <c r="V25" s="33"/>
      <c r="W25" s="33"/>
      <c r="X25" s="33"/>
      <c r="Y25" s="33"/>
      <c r="Z25" s="31"/>
      <c r="AA25" s="31"/>
      <c r="AB25" s="27"/>
    </row>
    <row r="26" spans="2:28" ht="17.100000000000001" customHeight="1" thickBot="1">
      <c r="B26" s="224" t="s">
        <v>35</v>
      </c>
      <c r="C26" s="225"/>
      <c r="D26" s="225"/>
      <c r="E26" s="225"/>
      <c r="F26" s="225"/>
      <c r="G26" s="225"/>
      <c r="H26" s="226" t="e">
        <f>VLOOKUP($A$1,入力シート!$A$6:$BG$55,44,FALSE)</f>
        <v>#N/A</v>
      </c>
      <c r="I26" s="226"/>
      <c r="J26" s="226"/>
      <c r="K26" s="31" t="s">
        <v>32</v>
      </c>
      <c r="L26" s="31"/>
      <c r="M26" s="225" t="s">
        <v>45</v>
      </c>
      <c r="N26" s="225"/>
      <c r="O26" s="225"/>
      <c r="P26" s="226" t="e">
        <f>VLOOKUP($A$1,入力シート!$A$6:$BG$55,45,FALSE)</f>
        <v>#N/A</v>
      </c>
      <c r="Q26" s="226"/>
      <c r="R26" s="226"/>
      <c r="S26" s="31" t="s">
        <v>32</v>
      </c>
      <c r="T26" s="31"/>
      <c r="U26" s="225" t="s">
        <v>37</v>
      </c>
      <c r="V26" s="225"/>
      <c r="W26" s="225"/>
      <c r="X26" s="225"/>
      <c r="Y26" s="226" t="e">
        <f>VLOOKUP($A$1,入力シート!$A$6:$BG$55,46,FALSE)</f>
        <v>#N/A</v>
      </c>
      <c r="Z26" s="226"/>
      <c r="AA26" s="226"/>
      <c r="AB26" s="27" t="s">
        <v>32</v>
      </c>
    </row>
    <row r="27" spans="2:28" ht="6.75" customHeight="1" thickTop="1" thickBot="1">
      <c r="B27" s="9"/>
      <c r="C27" s="10"/>
      <c r="D27" s="10"/>
      <c r="E27" s="10"/>
      <c r="F27" s="10"/>
      <c r="G27" s="10"/>
      <c r="H27" s="10"/>
      <c r="I27" s="10"/>
      <c r="J27" s="10"/>
      <c r="K27" s="11"/>
      <c r="L27" s="11"/>
      <c r="M27" s="10"/>
      <c r="N27" s="10"/>
      <c r="O27" s="10"/>
      <c r="P27" s="10"/>
      <c r="Q27" s="10"/>
      <c r="R27" s="10"/>
      <c r="S27" s="11"/>
      <c r="T27" s="11"/>
      <c r="U27" s="10"/>
      <c r="V27" s="10"/>
      <c r="W27" s="10"/>
      <c r="X27" s="10"/>
      <c r="Y27" s="10"/>
      <c r="Z27" s="10"/>
      <c r="AA27" s="10"/>
      <c r="AB27" s="12"/>
    </row>
    <row r="28" spans="2:28" ht="9.9499999999999993" customHeight="1"/>
    <row r="29" spans="2:28" ht="24.75" customHeight="1" thickBot="1">
      <c r="B29" s="181" t="s">
        <v>38</v>
      </c>
      <c r="C29" s="182"/>
      <c r="D29" s="182"/>
      <c r="E29" s="182"/>
    </row>
    <row r="30" spans="2:28" ht="17.100000000000001" customHeight="1">
      <c r="B30" s="245" t="s">
        <v>39</v>
      </c>
      <c r="C30" s="196"/>
      <c r="D30" s="196"/>
      <c r="E30" s="197"/>
      <c r="F30" s="293" t="e">
        <f>VLOOKUP($A$1,入力シート!$A$6:$BG$55,47,FALSE)</f>
        <v>#N/A</v>
      </c>
      <c r="G30" s="294"/>
      <c r="H30" s="295"/>
      <c r="I30" s="155" t="e">
        <f>VLOOKUP($A$1,入力シート!$A$6:$BG$55,48,FALSE)</f>
        <v>#N/A</v>
      </c>
      <c r="J30" s="155" t="s">
        <v>40</v>
      </c>
      <c r="K30" s="155" t="e">
        <f>VLOOKUP($A$1,入力シート!$A$6:$BG$55,49,FALSE)</f>
        <v>#N/A</v>
      </c>
      <c r="L30" s="156"/>
      <c r="M30" s="155" t="e">
        <f>VLOOKUP($A$1,入力シート!$A$6:$BG$55,50,FALSE)</f>
        <v>#N/A</v>
      </c>
      <c r="N30" s="155" t="s">
        <v>41</v>
      </c>
      <c r="O30" s="155" t="e">
        <f>VLOOKUP($A$1,入力シート!$A$6:$BG$55,51,FALSE)</f>
        <v>#N/A</v>
      </c>
      <c r="P30" s="156"/>
      <c r="Q30" s="155" t="e">
        <f>VLOOKUP($A$1,入力シート!$A$6:$BG$55,52,FALSE)</f>
        <v>#N/A</v>
      </c>
      <c r="R30" s="155" t="s">
        <v>40</v>
      </c>
      <c r="S30" s="155" t="e">
        <f>VLOOKUP($A$1,入力シート!$A$6:$BG$55,53,FALSE)</f>
        <v>#N/A</v>
      </c>
      <c r="T30" s="156"/>
      <c r="U30" s="155" t="e">
        <f>VLOOKUP($A$1,入力シート!$A$6:$BG$55,54,FALSE)</f>
        <v>#N/A</v>
      </c>
      <c r="V30" s="155" t="s">
        <v>40</v>
      </c>
      <c r="W30" s="155" t="e">
        <f>VLOOKUP($A$1,入力シート!$A$6:$BG$55,55,FALSE)</f>
        <v>#N/A</v>
      </c>
      <c r="X30" s="156"/>
      <c r="Y30" s="155" t="e">
        <f>VLOOKUP($A$1,入力シート!$A$6:$BG$55,56,FALSE)</f>
        <v>#N/A</v>
      </c>
      <c r="Z30" s="155" t="s">
        <v>41</v>
      </c>
      <c r="AA30" s="155" t="e">
        <f>VLOOKUP($A$1,入力シート!$A$6:$BG$55,57,FALSE)</f>
        <v>#N/A</v>
      </c>
      <c r="AB30" s="283"/>
    </row>
    <row r="31" spans="2:28" ht="17.100000000000001" customHeight="1" thickBot="1">
      <c r="B31" s="252"/>
      <c r="C31" s="187"/>
      <c r="D31" s="187"/>
      <c r="E31" s="188"/>
      <c r="F31" s="296"/>
      <c r="G31" s="297"/>
      <c r="H31" s="298"/>
      <c r="I31" s="157"/>
      <c r="J31" s="157"/>
      <c r="K31" s="157"/>
      <c r="L31" s="158"/>
      <c r="M31" s="157"/>
      <c r="N31" s="157"/>
      <c r="O31" s="157"/>
      <c r="P31" s="158"/>
      <c r="Q31" s="157"/>
      <c r="R31" s="157"/>
      <c r="S31" s="157"/>
      <c r="T31" s="158"/>
      <c r="U31" s="157"/>
      <c r="V31" s="157"/>
      <c r="W31" s="157"/>
      <c r="X31" s="158"/>
      <c r="Y31" s="157"/>
      <c r="Z31" s="157"/>
      <c r="AA31" s="157"/>
      <c r="AB31" s="284"/>
    </row>
    <row r="32" spans="2:28" ht="9.9499999999999993" customHeight="1"/>
    <row r="33" spans="1:28" ht="24.75" customHeight="1" thickBot="1">
      <c r="B33" s="181" t="s">
        <v>42</v>
      </c>
      <c r="C33" s="182"/>
      <c r="D33" s="182"/>
      <c r="E33" s="182"/>
    </row>
    <row r="34" spans="1:28" ht="17.100000000000001" customHeight="1">
      <c r="B34" s="159" t="s">
        <v>43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1"/>
      <c r="P34" s="98"/>
      <c r="Q34" s="98"/>
      <c r="R34" s="98"/>
      <c r="S34" s="14"/>
      <c r="T34" s="14"/>
      <c r="U34" s="14"/>
      <c r="V34" s="14"/>
      <c r="W34" s="14"/>
      <c r="X34" s="14"/>
      <c r="Y34" s="14"/>
      <c r="Z34" s="14"/>
      <c r="AA34" s="14"/>
      <c r="AB34" s="15"/>
    </row>
    <row r="35" spans="1:28" ht="17.100000000000001" customHeight="1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4"/>
      <c r="P35" s="99"/>
      <c r="Q35" s="99"/>
      <c r="R35" s="99"/>
      <c r="S35" s="6"/>
      <c r="T35" s="6"/>
      <c r="U35" s="6"/>
      <c r="V35" s="6"/>
      <c r="W35" s="6"/>
      <c r="X35" s="6"/>
      <c r="Y35" s="6"/>
      <c r="Z35" s="6"/>
      <c r="AA35" s="6"/>
      <c r="AB35" s="8"/>
    </row>
    <row r="36" spans="1:28" ht="17.100000000000001" customHeight="1">
      <c r="B36" s="288" t="e">
        <f>VLOOKUP($A$1,入力シート!$A$6:$BG$55,58,FALSE)</f>
        <v>#N/A</v>
      </c>
      <c r="C36" s="286"/>
      <c r="D36" s="168"/>
      <c r="E36" s="286" t="s">
        <v>44</v>
      </c>
      <c r="F36" s="286"/>
      <c r="G36" s="286"/>
      <c r="H36" s="291" t="e">
        <f>VLOOKUP($A$1,入力シート!$A$6:$BG$55,59,FALSE)</f>
        <v>#N/A</v>
      </c>
      <c r="I36" s="291"/>
      <c r="J36" s="291"/>
      <c r="K36" s="291"/>
      <c r="L36" s="281" t="s">
        <v>134</v>
      </c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2"/>
    </row>
    <row r="37" spans="1:28" ht="17.100000000000001" customHeight="1" thickBot="1">
      <c r="B37" s="289"/>
      <c r="C37" s="290"/>
      <c r="D37" s="170"/>
      <c r="E37" s="290"/>
      <c r="F37" s="290"/>
      <c r="G37" s="290"/>
      <c r="H37" s="292"/>
      <c r="I37" s="292"/>
      <c r="J37" s="292"/>
      <c r="K37" s="292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2"/>
    </row>
    <row r="38" spans="1:28" ht="9.9499999999999993" customHeight="1" thickTop="1" thickBot="1">
      <c r="B38" s="16"/>
      <c r="C38" s="13"/>
      <c r="D38" s="25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7"/>
    </row>
    <row r="39" spans="1:28" ht="9.9499999999999993" customHeight="1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24.75" customHeight="1" thickBot="1">
      <c r="B40" s="34" t="s">
        <v>46</v>
      </c>
      <c r="C40" s="18"/>
      <c r="D40" s="18"/>
      <c r="E40" s="18"/>
      <c r="N40" s="11"/>
    </row>
    <row r="41" spans="1:28" ht="24.75" customHeight="1">
      <c r="B41" s="104"/>
      <c r="C41" s="105" t="s">
        <v>167</v>
      </c>
      <c r="D41" s="105"/>
      <c r="E41" s="105"/>
      <c r="F41" s="14"/>
      <c r="G41" s="14"/>
      <c r="H41" s="14"/>
      <c r="I41" s="14"/>
      <c r="J41" s="14"/>
      <c r="K41" s="14"/>
      <c r="L41" s="14"/>
      <c r="M41" s="14"/>
      <c r="N41" s="103" t="s">
        <v>55</v>
      </c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5"/>
    </row>
    <row r="42" spans="1:28" ht="23.1" customHeight="1">
      <c r="A42" s="1"/>
      <c r="B42" s="36"/>
      <c r="C42" s="103" t="s">
        <v>47</v>
      </c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26" t="s">
        <v>56</v>
      </c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27"/>
    </row>
    <row r="43" spans="1:28" ht="23.1" customHeight="1">
      <c r="A43" s="1"/>
      <c r="B43" s="36"/>
      <c r="C43" s="26" t="s">
        <v>48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 t="s">
        <v>57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7"/>
    </row>
    <row r="44" spans="1:28" ht="23.1" customHeight="1">
      <c r="A44" s="1"/>
      <c r="B44" s="36"/>
      <c r="C44" s="26" t="s">
        <v>49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 t="s">
        <v>58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7"/>
    </row>
    <row r="45" spans="1:28" ht="23.1" customHeight="1">
      <c r="A45" s="1"/>
      <c r="B45" s="36"/>
      <c r="C45" s="26" t="s">
        <v>133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 t="s">
        <v>59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7"/>
    </row>
    <row r="46" spans="1:28" ht="23.1" customHeight="1">
      <c r="A46" s="1"/>
      <c r="B46" s="36"/>
      <c r="C46" s="26" t="s">
        <v>50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 t="s">
        <v>60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7"/>
    </row>
    <row r="47" spans="1:28" ht="23.1" customHeight="1">
      <c r="A47" s="1"/>
      <c r="B47" s="36"/>
      <c r="C47" s="26" t="s">
        <v>52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 t="s">
        <v>61</v>
      </c>
      <c r="O47" s="26"/>
      <c r="P47" s="26"/>
      <c r="Q47" s="26"/>
      <c r="R47" s="26"/>
      <c r="S47" s="154" t="s">
        <v>135</v>
      </c>
      <c r="T47" s="154"/>
      <c r="U47" s="26"/>
      <c r="V47" s="154" t="s">
        <v>62</v>
      </c>
      <c r="W47" s="154"/>
      <c r="X47" s="26"/>
      <c r="Y47" s="154" t="s">
        <v>63</v>
      </c>
      <c r="Z47" s="154"/>
      <c r="AA47" s="26"/>
      <c r="AB47" s="27" t="s">
        <v>66</v>
      </c>
    </row>
    <row r="48" spans="1:28" ht="23.1" customHeight="1">
      <c r="A48" s="1"/>
      <c r="B48" s="36"/>
      <c r="C48" s="28" t="s">
        <v>67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 t="s">
        <v>64</v>
      </c>
      <c r="O48" s="26"/>
      <c r="P48" s="26"/>
      <c r="Q48" s="26"/>
      <c r="R48" s="26"/>
      <c r="S48" s="106"/>
      <c r="T48" s="106"/>
      <c r="U48" s="26"/>
      <c r="V48" s="106"/>
      <c r="W48" s="106"/>
      <c r="X48" s="26"/>
      <c r="Y48" s="106"/>
      <c r="Z48" s="106"/>
      <c r="AA48" s="26"/>
      <c r="AB48" s="27"/>
    </row>
    <row r="49" spans="1:28" ht="23.1" customHeight="1">
      <c r="A49" s="1"/>
      <c r="B49" s="36"/>
      <c r="C49" s="26" t="s">
        <v>51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 t="s">
        <v>65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7"/>
    </row>
    <row r="50" spans="1:28" ht="23.1" customHeight="1">
      <c r="A50" s="1"/>
      <c r="B50" s="36"/>
      <c r="C50" s="26" t="s">
        <v>53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 t="s">
        <v>36</v>
      </c>
      <c r="O50" s="26"/>
      <c r="P50" s="107" t="s">
        <v>165</v>
      </c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08" t="s">
        <v>166</v>
      </c>
    </row>
    <row r="51" spans="1:28" ht="23.1" customHeight="1" thickBot="1">
      <c r="B51" s="37"/>
      <c r="C51" s="29" t="s">
        <v>54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30"/>
    </row>
    <row r="52" spans="1:28" ht="9.9499999999999993" customHeight="1">
      <c r="C52" s="6"/>
    </row>
    <row r="53" spans="1:28" ht="24.75" customHeight="1">
      <c r="B53" s="35" t="s">
        <v>68</v>
      </c>
    </row>
    <row r="54" spans="1:28" ht="18" customHeight="1">
      <c r="B54" t="s">
        <v>164</v>
      </c>
      <c r="C54" s="101" t="s">
        <v>159</v>
      </c>
    </row>
    <row r="55" spans="1:28" ht="18" customHeight="1">
      <c r="C55" s="101" t="s">
        <v>160</v>
      </c>
    </row>
    <row r="56" spans="1:28" ht="15" customHeight="1">
      <c r="C56" s="101" t="s">
        <v>161</v>
      </c>
    </row>
    <row r="57" spans="1:28" ht="15" customHeight="1">
      <c r="C57" s="101" t="s">
        <v>162</v>
      </c>
    </row>
    <row r="58" spans="1:28" ht="15" customHeight="1">
      <c r="C58" s="101" t="s">
        <v>163</v>
      </c>
    </row>
    <row r="59" spans="1:28" ht="15" customHeight="1"/>
    <row r="60" spans="1:28" ht="15" customHeight="1"/>
    <row r="61" spans="1:28" ht="15" customHeight="1"/>
    <row r="62" spans="1:28" ht="15" customHeight="1"/>
    <row r="63" spans="1:28" ht="15" customHeight="1"/>
    <row r="64" spans="1:28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</sheetData>
  <mergeCells count="117">
    <mergeCell ref="V5:AB5"/>
    <mergeCell ref="G15:I16"/>
    <mergeCell ref="B26:G26"/>
    <mergeCell ref="H26:J26"/>
    <mergeCell ref="M26:O26"/>
    <mergeCell ref="B36:D37"/>
    <mergeCell ref="H36:K37"/>
    <mergeCell ref="E36:G37"/>
    <mergeCell ref="F30:H31"/>
    <mergeCell ref="B33:E33"/>
    <mergeCell ref="N30:N31"/>
    <mergeCell ref="O30:P31"/>
    <mergeCell ref="Q30:Q31"/>
    <mergeCell ref="R30:R31"/>
    <mergeCell ref="B30:E31"/>
    <mergeCell ref="R24:V24"/>
    <mergeCell ref="W24:Y24"/>
    <mergeCell ref="P26:R26"/>
    <mergeCell ref="U26:X26"/>
    <mergeCell ref="Y26:AA26"/>
    <mergeCell ref="L36:AB37"/>
    <mergeCell ref="AA30:AB31"/>
    <mergeCell ref="U30:U31"/>
    <mergeCell ref="V30:V31"/>
    <mergeCell ref="W30:X31"/>
    <mergeCell ref="Y30:Y31"/>
    <mergeCell ref="Z30:Z31"/>
    <mergeCell ref="B6:E6"/>
    <mergeCell ref="B7:C8"/>
    <mergeCell ref="D7:G8"/>
    <mergeCell ref="H7:I8"/>
    <mergeCell ref="X7:AB8"/>
    <mergeCell ref="V9:AB9"/>
    <mergeCell ref="S19:S20"/>
    <mergeCell ref="T19:U20"/>
    <mergeCell ref="P17:P18"/>
    <mergeCell ref="T17:T18"/>
    <mergeCell ref="X17:X18"/>
    <mergeCell ref="Q17:Q18"/>
    <mergeCell ref="R17:S18"/>
    <mergeCell ref="U17:U18"/>
    <mergeCell ref="V17:W18"/>
    <mergeCell ref="Y17:Y18"/>
    <mergeCell ref="Z17:AA18"/>
    <mergeCell ref="P19:P20"/>
    <mergeCell ref="N19:O20"/>
    <mergeCell ref="H17:H18"/>
    <mergeCell ref="L17:L18"/>
    <mergeCell ref="I17:I18"/>
    <mergeCell ref="J17:K18"/>
    <mergeCell ref="R13:T14"/>
    <mergeCell ref="J13:M14"/>
    <mergeCell ref="B9:D10"/>
    <mergeCell ref="E9:G10"/>
    <mergeCell ref="N13:P14"/>
    <mergeCell ref="U13:V14"/>
    <mergeCell ref="W13:W14"/>
    <mergeCell ref="Z13:Z14"/>
    <mergeCell ref="AA13:AB14"/>
    <mergeCell ref="B29:E29"/>
    <mergeCell ref="V10:AB10"/>
    <mergeCell ref="D13:E14"/>
    <mergeCell ref="J15:N16"/>
    <mergeCell ref="S15:AB16"/>
    <mergeCell ref="B24:D24"/>
    <mergeCell ref="E24:G24"/>
    <mergeCell ref="J24:L24"/>
    <mergeCell ref="M24:O24"/>
    <mergeCell ref="O15:O16"/>
    <mergeCell ref="B15:D16"/>
    <mergeCell ref="B19:D20"/>
    <mergeCell ref="G19:G20"/>
    <mergeCell ref="H19:I20"/>
    <mergeCell ref="M17:M18"/>
    <mergeCell ref="N17:O18"/>
    <mergeCell ref="X13:Y14"/>
    <mergeCell ref="B17:D18"/>
    <mergeCell ref="G17:G18"/>
    <mergeCell ref="Q19:R20"/>
    <mergeCell ref="K19:L20"/>
    <mergeCell ref="M19:M20"/>
    <mergeCell ref="B13:C14"/>
    <mergeCell ref="F13:F14"/>
    <mergeCell ref="B1:K1"/>
    <mergeCell ref="V4:AB4"/>
    <mergeCell ref="E17:F18"/>
    <mergeCell ref="E19:F20"/>
    <mergeCell ref="J19:J20"/>
    <mergeCell ref="B21:I22"/>
    <mergeCell ref="J21:L22"/>
    <mergeCell ref="E15:F16"/>
    <mergeCell ref="B12:E12"/>
    <mergeCell ref="H9:J10"/>
    <mergeCell ref="K9:P10"/>
    <mergeCell ref="Q7:S8"/>
    <mergeCell ref="T7:W8"/>
    <mergeCell ref="Q9:S10"/>
    <mergeCell ref="T9:U9"/>
    <mergeCell ref="T10:U10"/>
    <mergeCell ref="P15:R16"/>
    <mergeCell ref="B2:AB3"/>
    <mergeCell ref="J7:P7"/>
    <mergeCell ref="J8:P8"/>
    <mergeCell ref="G13:G14"/>
    <mergeCell ref="H13:H14"/>
    <mergeCell ref="I13:I14"/>
    <mergeCell ref="Q13:Q14"/>
    <mergeCell ref="S47:T47"/>
    <mergeCell ref="V47:W47"/>
    <mergeCell ref="Y47:Z47"/>
    <mergeCell ref="Q50:AA50"/>
    <mergeCell ref="S30:T31"/>
    <mergeCell ref="I30:I31"/>
    <mergeCell ref="J30:J31"/>
    <mergeCell ref="K30:L31"/>
    <mergeCell ref="M30:M31"/>
    <mergeCell ref="B34:O35"/>
  </mergeCells>
  <phoneticPr fontId="1"/>
  <dataValidations count="1">
    <dataValidation imeMode="hiragana" allowBlank="1" showInputMessage="1" showErrorMessage="1" sqref="Q51:AA51"/>
  </dataValidations>
  <pageMargins left="0.25" right="0.25" top="0.75" bottom="0.75" header="0.3" footer="0.3"/>
  <pageSetup paperSize="9" scale="71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92" r:id="rId4" name="Check Box 172">
              <controlPr defaultSize="0" autoFill="0" autoLine="0" autoPict="0">
                <anchor moveWithCells="1">
                  <from>
                    <xdr:col>1</xdr:col>
                    <xdr:colOff>38100</xdr:colOff>
                    <xdr:row>41</xdr:row>
                    <xdr:rowOff>19050</xdr:rowOff>
                  </from>
                  <to>
                    <xdr:col>1</xdr:col>
                    <xdr:colOff>219075</xdr:colOff>
                    <xdr:row>41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3" r:id="rId5" name="Check Box 173">
              <controlPr defaultSize="0" autoFill="0" autoLine="0" autoPict="0">
                <anchor moveWithCells="1">
                  <from>
                    <xdr:col>1</xdr:col>
                    <xdr:colOff>47625</xdr:colOff>
                    <xdr:row>42</xdr:row>
                    <xdr:rowOff>0</xdr:rowOff>
                  </from>
                  <to>
                    <xdr:col>1</xdr:col>
                    <xdr:colOff>228600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4" r:id="rId6" name="Check Box 174">
              <controlPr defaultSize="0" autoFill="0" autoLine="0" autoPict="0">
                <anchor moveWithCells="1">
                  <from>
                    <xdr:col>1</xdr:col>
                    <xdr:colOff>47625</xdr:colOff>
                    <xdr:row>43</xdr:row>
                    <xdr:rowOff>0</xdr:rowOff>
                  </from>
                  <to>
                    <xdr:col>1</xdr:col>
                    <xdr:colOff>228600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5" r:id="rId7" name="Check Box 175">
              <controlPr defaultSize="0" autoFill="0" autoLine="0" autoPict="0">
                <anchor moveWithCells="1">
                  <from>
                    <xdr:col>1</xdr:col>
                    <xdr:colOff>47625</xdr:colOff>
                    <xdr:row>45</xdr:row>
                    <xdr:rowOff>0</xdr:rowOff>
                  </from>
                  <to>
                    <xdr:col>1</xdr:col>
                    <xdr:colOff>228600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6" r:id="rId8" name="Check Box 176">
              <controlPr defaultSize="0" autoFill="0" autoLine="0" autoPict="0">
                <anchor moveWithCells="1">
                  <from>
                    <xdr:col>1</xdr:col>
                    <xdr:colOff>47625</xdr:colOff>
                    <xdr:row>46</xdr:row>
                    <xdr:rowOff>0</xdr:rowOff>
                  </from>
                  <to>
                    <xdr:col>1</xdr:col>
                    <xdr:colOff>228600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7" r:id="rId9" name="Check Box 177">
              <controlPr defaultSize="0" autoFill="0" autoLine="0" autoPict="0">
                <anchor moveWithCells="1">
                  <from>
                    <xdr:col>1</xdr:col>
                    <xdr:colOff>47625</xdr:colOff>
                    <xdr:row>47</xdr:row>
                    <xdr:rowOff>0</xdr:rowOff>
                  </from>
                  <to>
                    <xdr:col>1</xdr:col>
                    <xdr:colOff>228600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8" r:id="rId10" name="Check Box 178">
              <controlPr defaultSize="0" autoFill="0" autoLine="0" autoPict="0">
                <anchor moveWithCells="1">
                  <from>
                    <xdr:col>1</xdr:col>
                    <xdr:colOff>47625</xdr:colOff>
                    <xdr:row>48</xdr:row>
                    <xdr:rowOff>0</xdr:rowOff>
                  </from>
                  <to>
                    <xdr:col>1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9" r:id="rId11" name="Check Box 179">
              <controlPr defaultSize="0" autoFill="0" autoLine="0" autoPict="0">
                <anchor moveWithCells="1">
                  <from>
                    <xdr:col>1</xdr:col>
                    <xdr:colOff>47625</xdr:colOff>
                    <xdr:row>49</xdr:row>
                    <xdr:rowOff>0</xdr:rowOff>
                  </from>
                  <to>
                    <xdr:col>1</xdr:col>
                    <xdr:colOff>228600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0" r:id="rId12" name="Check Box 180">
              <controlPr defaultSize="0" autoFill="0" autoLine="0" autoPict="0">
                <anchor moveWithCells="1">
                  <from>
                    <xdr:col>12</xdr:col>
                    <xdr:colOff>47625</xdr:colOff>
                    <xdr:row>41</xdr:row>
                    <xdr:rowOff>0</xdr:rowOff>
                  </from>
                  <to>
                    <xdr:col>12</xdr:col>
                    <xdr:colOff>228600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1" r:id="rId13" name="Check Box 181">
              <controlPr defaultSize="0" autoFill="0" autoLine="0" autoPict="0">
                <anchor moveWithCells="1">
                  <from>
                    <xdr:col>12</xdr:col>
                    <xdr:colOff>47625</xdr:colOff>
                    <xdr:row>42</xdr:row>
                    <xdr:rowOff>0</xdr:rowOff>
                  </from>
                  <to>
                    <xdr:col>12</xdr:col>
                    <xdr:colOff>228600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2" r:id="rId14" name="Check Box 182">
              <controlPr defaultSize="0" autoFill="0" autoLine="0" autoPict="0">
                <anchor moveWithCells="1">
                  <from>
                    <xdr:col>12</xdr:col>
                    <xdr:colOff>47625</xdr:colOff>
                    <xdr:row>43</xdr:row>
                    <xdr:rowOff>0</xdr:rowOff>
                  </from>
                  <to>
                    <xdr:col>12</xdr:col>
                    <xdr:colOff>228600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3" r:id="rId15" name="Check Box 183">
              <controlPr defaultSize="0" autoFill="0" autoLine="0" autoPict="0">
                <anchor moveWithCells="1">
                  <from>
                    <xdr:col>12</xdr:col>
                    <xdr:colOff>47625</xdr:colOff>
                    <xdr:row>44</xdr:row>
                    <xdr:rowOff>0</xdr:rowOff>
                  </from>
                  <to>
                    <xdr:col>12</xdr:col>
                    <xdr:colOff>228600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4" r:id="rId16" name="Check Box 184">
              <controlPr defaultSize="0" autoFill="0" autoLine="0" autoPict="0">
                <anchor moveWithCells="1">
                  <from>
                    <xdr:col>12</xdr:col>
                    <xdr:colOff>47625</xdr:colOff>
                    <xdr:row>45</xdr:row>
                    <xdr:rowOff>0</xdr:rowOff>
                  </from>
                  <to>
                    <xdr:col>12</xdr:col>
                    <xdr:colOff>228600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5" r:id="rId17" name="Check Box 185">
              <controlPr defaultSize="0" autoFill="0" autoLine="0" autoPict="0">
                <anchor moveWithCells="1">
                  <from>
                    <xdr:col>12</xdr:col>
                    <xdr:colOff>47625</xdr:colOff>
                    <xdr:row>46</xdr:row>
                    <xdr:rowOff>0</xdr:rowOff>
                  </from>
                  <to>
                    <xdr:col>12</xdr:col>
                    <xdr:colOff>228600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6" r:id="rId18" name="Check Box 186">
              <controlPr defaultSize="0" autoFill="0" autoLine="0" autoPict="0">
                <anchor moveWithCells="1">
                  <from>
                    <xdr:col>12</xdr:col>
                    <xdr:colOff>47625</xdr:colOff>
                    <xdr:row>47</xdr:row>
                    <xdr:rowOff>0</xdr:rowOff>
                  </from>
                  <to>
                    <xdr:col>12</xdr:col>
                    <xdr:colOff>228600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7" r:id="rId19" name="Check Box 187">
              <controlPr defaultSize="0" autoFill="0" autoLine="0" autoPict="0">
                <anchor moveWithCells="1">
                  <from>
                    <xdr:col>12</xdr:col>
                    <xdr:colOff>47625</xdr:colOff>
                    <xdr:row>48</xdr:row>
                    <xdr:rowOff>0</xdr:rowOff>
                  </from>
                  <to>
                    <xdr:col>12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1" r:id="rId20" name="Check Box 191">
              <controlPr defaultSize="0" autoFill="0" autoLine="0" autoPict="0">
                <anchor moveWithCells="1">
                  <from>
                    <xdr:col>12</xdr:col>
                    <xdr:colOff>47625</xdr:colOff>
                    <xdr:row>49</xdr:row>
                    <xdr:rowOff>0</xdr:rowOff>
                  </from>
                  <to>
                    <xdr:col>12</xdr:col>
                    <xdr:colOff>228600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2" r:id="rId21" name="Check Box 192">
              <controlPr defaultSize="0" autoFill="0" autoLine="0" autoPict="0">
                <anchor moveWithCells="1">
                  <from>
                    <xdr:col>1</xdr:col>
                    <xdr:colOff>47625</xdr:colOff>
                    <xdr:row>44</xdr:row>
                    <xdr:rowOff>0</xdr:rowOff>
                  </from>
                  <to>
                    <xdr:col>1</xdr:col>
                    <xdr:colOff>228600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5" r:id="rId22" name="Check Box 195">
              <controlPr defaultSize="0" autoFill="0" autoLine="0" autoPict="0">
                <anchor moveWithCells="1">
                  <from>
                    <xdr:col>1</xdr:col>
                    <xdr:colOff>47625</xdr:colOff>
                    <xdr:row>49</xdr:row>
                    <xdr:rowOff>0</xdr:rowOff>
                  </from>
                  <to>
                    <xdr:col>1</xdr:col>
                    <xdr:colOff>228600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6" r:id="rId23" name="Check Box 196">
              <controlPr defaultSize="0" autoFill="0" autoLine="0" autoPict="0">
                <anchor moveWithCells="1">
                  <from>
                    <xdr:col>1</xdr:col>
                    <xdr:colOff>47625</xdr:colOff>
                    <xdr:row>50</xdr:row>
                    <xdr:rowOff>0</xdr:rowOff>
                  </from>
                  <to>
                    <xdr:col>1</xdr:col>
                    <xdr:colOff>228600</xdr:colOff>
                    <xdr:row>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7" r:id="rId24" name="Check Box 197">
              <controlPr defaultSize="0" autoFill="0" autoLine="0" autoPict="0">
                <anchor moveWithCells="1">
                  <from>
                    <xdr:col>12</xdr:col>
                    <xdr:colOff>47625</xdr:colOff>
                    <xdr:row>49</xdr:row>
                    <xdr:rowOff>0</xdr:rowOff>
                  </from>
                  <to>
                    <xdr:col>12</xdr:col>
                    <xdr:colOff>228600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9" r:id="rId25" name="Check Box 199">
              <controlPr defaultSize="0" autoFill="0" autoLine="0" autoPict="0">
                <anchor moveWithCells="1">
                  <from>
                    <xdr:col>1</xdr:col>
                    <xdr:colOff>38100</xdr:colOff>
                    <xdr:row>40</xdr:row>
                    <xdr:rowOff>19050</xdr:rowOff>
                  </from>
                  <to>
                    <xdr:col>1</xdr:col>
                    <xdr:colOff>219075</xdr:colOff>
                    <xdr:row>40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0" r:id="rId26" name="Check Box 200">
              <controlPr defaultSize="0" autoFill="0" autoLine="0" autoPict="0">
                <anchor moveWithCells="1">
                  <from>
                    <xdr:col>20</xdr:col>
                    <xdr:colOff>38100</xdr:colOff>
                    <xdr:row>46</xdr:row>
                    <xdr:rowOff>0</xdr:rowOff>
                  </from>
                  <to>
                    <xdr:col>20</xdr:col>
                    <xdr:colOff>247650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1" r:id="rId27" name="Check Box 201">
              <controlPr defaultSize="0" autoFill="0" autoLine="0" autoPict="0">
                <anchor moveWithCells="1">
                  <from>
                    <xdr:col>23</xdr:col>
                    <xdr:colOff>28575</xdr:colOff>
                    <xdr:row>46</xdr:row>
                    <xdr:rowOff>9525</xdr:rowOff>
                  </from>
                  <to>
                    <xdr:col>23</xdr:col>
                    <xdr:colOff>238125</xdr:colOff>
                    <xdr:row>46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2" r:id="rId28" name="Check Box 202">
              <controlPr defaultSize="0" autoFill="0" autoLine="0" autoPict="0">
                <anchor moveWithCells="1">
                  <from>
                    <xdr:col>26</xdr:col>
                    <xdr:colOff>38100</xdr:colOff>
                    <xdr:row>46</xdr:row>
                    <xdr:rowOff>0</xdr:rowOff>
                  </from>
                  <to>
                    <xdr:col>26</xdr:col>
                    <xdr:colOff>257175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4" r:id="rId29" name="Check Box 204">
              <controlPr defaultSize="0" autoFill="0" autoLine="0" autoPict="0">
                <anchor moveWithCells="1">
                  <from>
                    <xdr:col>12</xdr:col>
                    <xdr:colOff>47625</xdr:colOff>
                    <xdr:row>40</xdr:row>
                    <xdr:rowOff>0</xdr:rowOff>
                  </from>
                  <to>
                    <xdr:col>12</xdr:col>
                    <xdr:colOff>228600</xdr:colOff>
                    <xdr:row>40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連絡票</vt:lpstr>
      <vt:lpstr>連絡票!Print_Area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aoed147190</dc:creator>
  <cp:lastModifiedBy>aoed147190</cp:lastModifiedBy>
  <cp:lastPrinted>2018-02-14T02:58:12Z</cp:lastPrinted>
  <dcterms:created xsi:type="dcterms:W3CDTF">2017-10-06T05:54:54Z</dcterms:created>
  <dcterms:modified xsi:type="dcterms:W3CDTF">2018-03-14T02:34:55Z</dcterms:modified>
</cp:coreProperties>
</file>